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elvoye1\Documents\1-Travail_SSA\PUBLICATIONS\NOTE_INFO\20212022\Enst Spécialités Term\"/>
    </mc:Choice>
  </mc:AlternateContent>
  <xr:revisionPtr revIDLastSave="0" documentId="13_ncr:1_{1C36D1E1-0CB8-4DCB-A742-661958B4AF04}" xr6:coauthVersionLast="36" xr6:coauthVersionMax="36" xr10:uidLastSave="{00000000-0000-0000-0000-000000000000}"/>
  <bookViews>
    <workbookView xWindow="0" yWindow="0" windowWidth="28800" windowHeight="12225" tabRatio="770" activeTab="5" xr2:uid="{035E01F1-86DE-4685-B090-150C19021061}"/>
  </bookViews>
  <sheets>
    <sheet name="Eff Term" sheetId="1" r:id="rId1"/>
    <sheet name="Tab1 Ens Spé Secteur Genre" sheetId="2" r:id="rId2"/>
    <sheet name="Tab2 Ens Spé Origine sociale" sheetId="6" r:id="rId3"/>
    <sheet name="Tab3 Doublettes les + choisies" sheetId="7" r:id="rId4"/>
    <sheet name="Tab4 ES 1ère 2020 Term 2021" sheetId="4" r:id="rId5"/>
    <sheet name="Tab5 Part Filles Garçons" sheetId="8" r:id="rId6"/>
    <sheet name="Ensemble des doublettes" sheetId="5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P10" i="6" l="1"/>
  <c r="N10" i="6"/>
  <c r="L10" i="6"/>
  <c r="J10" i="6" l="1"/>
  <c r="P10" i="2"/>
  <c r="V10" i="2"/>
  <c r="T10" i="2"/>
  <c r="M10" i="2"/>
  <c r="D11" i="1" l="1"/>
  <c r="E10" i="1" s="1"/>
  <c r="D26" i="1"/>
  <c r="E24" i="1" s="1"/>
  <c r="B26" i="1"/>
  <c r="C24" i="1" s="1"/>
  <c r="E25" i="1"/>
  <c r="B11" i="1"/>
  <c r="C10" i="1" s="1"/>
  <c r="C25" i="1" l="1"/>
  <c r="C11" i="1"/>
  <c r="E11" i="1"/>
  <c r="C26" i="1"/>
  <c r="C7" i="1"/>
  <c r="C21" i="1"/>
  <c r="E7" i="1"/>
  <c r="E21" i="1"/>
  <c r="E26" i="1"/>
  <c r="C8" i="1"/>
  <c r="C22" i="1"/>
  <c r="E8" i="1"/>
  <c r="E22" i="1"/>
  <c r="C9" i="1"/>
  <c r="C23" i="1"/>
  <c r="E9" i="1"/>
  <c r="E23" i="1"/>
</calcChain>
</file>

<file path=xl/sharedStrings.xml><?xml version="1.0" encoding="utf-8"?>
<sst xmlns="http://schemas.openxmlformats.org/spreadsheetml/2006/main" count="455" uniqueCount="259">
  <si>
    <t>Effectifs</t>
  </si>
  <si>
    <t>%</t>
  </si>
  <si>
    <t>Nombre de garçons</t>
  </si>
  <si>
    <t>Nombre de filles</t>
  </si>
  <si>
    <t>Nombre d'élèves scolarisés dans le secteur public</t>
  </si>
  <si>
    <t>Nombre d'élèves scolarisés dans le secteur privé</t>
  </si>
  <si>
    <t>Total élèves</t>
  </si>
  <si>
    <t>Très favorisé</t>
  </si>
  <si>
    <t>Favorisé</t>
  </si>
  <si>
    <t>Moyenne</t>
  </si>
  <si>
    <t>Défavorisé</t>
  </si>
  <si>
    <t>NR</t>
  </si>
  <si>
    <t>Les élèves de Terminale générale à la Réunion</t>
  </si>
  <si>
    <t>Catégorie socio-professionnelle des élèves de Terminale Générale</t>
  </si>
  <si>
    <t>Enseignement de spécialité</t>
  </si>
  <si>
    <t>Effectif</t>
  </si>
  <si>
    <t>% d'élèves</t>
  </si>
  <si>
    <r>
      <t xml:space="preserve">% d'élèves niveau national </t>
    </r>
    <r>
      <rPr>
        <b/>
        <vertAlign val="superscript"/>
        <sz val="10"/>
        <color theme="1"/>
        <rFont val="Calibri"/>
        <family val="2"/>
        <scheme val="minor"/>
      </rPr>
      <t>*</t>
    </r>
  </si>
  <si>
    <t>Effectif dans le public</t>
  </si>
  <si>
    <r>
      <t xml:space="preserve">% d'élèves dans le </t>
    </r>
    <r>
      <rPr>
        <b/>
        <sz val="10"/>
        <color theme="1"/>
        <rFont val="Calibri"/>
        <family val="2"/>
        <scheme val="minor"/>
      </rPr>
      <t>public</t>
    </r>
  </si>
  <si>
    <t>Effectif dans le privé</t>
  </si>
  <si>
    <r>
      <t xml:space="preserve">% d'élèves dans le </t>
    </r>
    <r>
      <rPr>
        <b/>
        <sz val="10"/>
        <color theme="1"/>
        <rFont val="Calibri"/>
        <family val="2"/>
        <scheme val="minor"/>
      </rPr>
      <t>privé</t>
    </r>
  </si>
  <si>
    <t>Effectif filles</t>
  </si>
  <si>
    <r>
      <t xml:space="preserve">% de </t>
    </r>
    <r>
      <rPr>
        <b/>
        <sz val="10"/>
        <color theme="1"/>
        <rFont val="Calibri"/>
        <family val="2"/>
        <scheme val="minor"/>
      </rPr>
      <t>filles</t>
    </r>
  </si>
  <si>
    <t>Effectif garçons</t>
  </si>
  <si>
    <r>
      <t xml:space="preserve">% de </t>
    </r>
    <r>
      <rPr>
        <b/>
        <sz val="10"/>
        <color theme="1"/>
        <rFont val="Calibri"/>
        <family val="2"/>
        <scheme val="minor"/>
      </rPr>
      <t>garçons</t>
    </r>
  </si>
  <si>
    <r>
      <rPr>
        <b/>
        <i/>
        <sz val="9"/>
        <color theme="1"/>
        <rFont val="Calibri"/>
        <family val="2"/>
        <scheme val="minor"/>
      </rPr>
      <t>Champ :</t>
    </r>
    <r>
      <rPr>
        <i/>
        <sz val="9"/>
        <color theme="1"/>
        <rFont val="Calibri"/>
        <family val="2"/>
        <scheme val="minor"/>
      </rPr>
      <t xml:space="preserve"> Enseignement public et privé (pas de hors contrat à La Réunion)</t>
    </r>
  </si>
  <si>
    <t>* France métropolitaine + 5 DOM, enseignement public et privé, y compris hors contrat</t>
  </si>
  <si>
    <r>
      <rPr>
        <b/>
        <i/>
        <sz val="9"/>
        <color theme="1"/>
        <rFont val="Calibri"/>
        <family val="2"/>
        <scheme val="minor"/>
      </rPr>
      <t>Source :</t>
    </r>
    <r>
      <rPr>
        <i/>
        <sz val="9"/>
        <color theme="1"/>
        <rFont val="Calibri"/>
        <family val="2"/>
        <scheme val="minor"/>
      </rPr>
      <t xml:space="preserve"> Base scolarité Sysca </t>
    </r>
  </si>
  <si>
    <t>SCIENCES DE LA VIE ET DE LA TERRE</t>
  </si>
  <si>
    <t>MATHEMATIQUES</t>
  </si>
  <si>
    <t>SCIENCES ECONOMIQUES ET SOCIALES</t>
  </si>
  <si>
    <t>PHYSIQUE-CHIMIE</t>
  </si>
  <si>
    <t>HIST.-GEO. GEOPOLITIQUE &amp; SC.POLITIQUES</t>
  </si>
  <si>
    <t>HUMANITES, LITTERATURE ET PHILOSOPHIE</t>
  </si>
  <si>
    <t>NUMERIQUE ET SCIENCES INFORMATIQUES</t>
  </si>
  <si>
    <t>SCIENCES DE L'INGENIEUR ET SC. PHYSIQUES</t>
  </si>
  <si>
    <t>ARTS PLASTIQUES</t>
  </si>
  <si>
    <t>CINEMA-AUDIOVISUEL</t>
  </si>
  <si>
    <t>THEATRE</t>
  </si>
  <si>
    <t>ARTS DU CIRQUE</t>
  </si>
  <si>
    <t>HISTOIRE DES ARTS</t>
  </si>
  <si>
    <t>MUSIQUE</t>
  </si>
  <si>
    <t>LITTERATURE ET LCA GREC</t>
  </si>
  <si>
    <t>LITTERATURE ET LCA LATIN</t>
  </si>
  <si>
    <t>LANGUES, LITT. &amp; CULT. ETRANG. &amp; REGION.</t>
  </si>
  <si>
    <t>PHYSIQUE-CHIMIE / SCIENCES DE LA VIE ET DE LA TERRE</t>
  </si>
  <si>
    <t>MATHEMATIQUES / PHYSIQUE-CHIMIE</t>
  </si>
  <si>
    <t>MATHEMATIQUES / SCIENCES DE LA VIE ET DE LA TERRE</t>
  </si>
  <si>
    <t>MATHEMATIQUES / SCIENCES ECONOMIQUES ET SOCIALES</t>
  </si>
  <si>
    <t>MATHEMATIQUES / NUMERIQUE ET SCIENCES INFORMATIQUES</t>
  </si>
  <si>
    <t>1,,0</t>
  </si>
  <si>
    <t>Mathématiques</t>
  </si>
  <si>
    <t>Sciences de la vie et de la terre</t>
  </si>
  <si>
    <t>Sciences économiques et sociales</t>
  </si>
  <si>
    <t>Physique-Chimie</t>
  </si>
  <si>
    <t>Hist-Géo. Géopolitique &amp; Sc.Politiques</t>
  </si>
  <si>
    <r>
      <t xml:space="preserve">Langue, Littérature et cultures étrangères </t>
    </r>
    <r>
      <rPr>
        <vertAlign val="superscript"/>
        <sz val="10"/>
        <color theme="1"/>
        <rFont val="Calibri"/>
        <family val="2"/>
        <scheme val="minor"/>
      </rPr>
      <t>(1)</t>
    </r>
  </si>
  <si>
    <t>Humanites, Littérature et Philosophie</t>
  </si>
  <si>
    <t>Numerique et Sciences Informatiques (NSI)</t>
  </si>
  <si>
    <t>Sciences Ingénieur (SI)</t>
  </si>
  <si>
    <t>Arts Plastiques</t>
  </si>
  <si>
    <t>Cinema-Audiovisuel</t>
  </si>
  <si>
    <t>Théâtre</t>
  </si>
  <si>
    <t>Musique</t>
  </si>
  <si>
    <t>Arts du Cirque</t>
  </si>
  <si>
    <t>Histoire des Arts</t>
  </si>
  <si>
    <t>ES = Enseignement de Spécialité</t>
  </si>
  <si>
    <t>Nombre d'élèves ayant choisi cet ES en première, en 2019</t>
  </si>
  <si>
    <t>La Réunion</t>
  </si>
  <si>
    <t>Nationale</t>
  </si>
  <si>
    <t>Mathematiques</t>
  </si>
  <si>
    <t>Sciences economiques et sociales</t>
  </si>
  <si>
    <t>Physique-chimie</t>
  </si>
  <si>
    <t>Hist.-geo. geopolitique &amp; sc.politiques</t>
  </si>
  <si>
    <t>Langues, litt. &amp; cult. etrang. &amp; region.</t>
  </si>
  <si>
    <t>Humanites, litterature et philosophie</t>
  </si>
  <si>
    <t>Numerique et sciences informatiques</t>
  </si>
  <si>
    <t>Sciences de l'ingenieur et sc. physiques</t>
  </si>
  <si>
    <t>Arts plastiques</t>
  </si>
  <si>
    <t>Cinema-audiovisuel</t>
  </si>
  <si>
    <t>Theatre</t>
  </si>
  <si>
    <t>Arts du cirque</t>
  </si>
  <si>
    <t>Histoire des arts</t>
  </si>
  <si>
    <t>Litterature et lca grec</t>
  </si>
  <si>
    <t>Litterature et lca latin</t>
  </si>
  <si>
    <t>Nb élèves d'origine sociale très favorisée</t>
  </si>
  <si>
    <t>% élèves d'origine sociale très favorisée</t>
  </si>
  <si>
    <t>Nb élèves d'origine sociale favorisée</t>
  </si>
  <si>
    <t>% élèves d'origine sociale favorisée</t>
  </si>
  <si>
    <t>Nb élèves d'origine sociale moyenne</t>
  </si>
  <si>
    <t>% élèves d'origine sociale moyenne</t>
  </si>
  <si>
    <t>Nb élèves d'origine sociale défavorisée</t>
  </si>
  <si>
    <t>% élèves d'origine sociale défavorisée</t>
  </si>
  <si>
    <r>
      <rPr>
        <b/>
        <sz val="11"/>
        <color rgb="FF0000FF"/>
        <rFont val="Calibri"/>
        <family val="2"/>
        <scheme val="minor"/>
      </rPr>
      <t>Tableau 2</t>
    </r>
    <r>
      <rPr>
        <b/>
        <sz val="11"/>
        <color theme="1"/>
        <rFont val="Calibri"/>
        <family val="2"/>
        <scheme val="minor"/>
      </rPr>
      <t xml:space="preserve"> - Enseignements de spécialité choisis selon l'origine sociale</t>
    </r>
  </si>
  <si>
    <t>HIST.-GEO. GEOPOLITIQ &amp; SC.POLITIQ / SCIENCES ECONOMIQUES ET SOCIALES</t>
  </si>
  <si>
    <t>HIST.-GEO. GEOPOLITIQ &amp; SC.POLITIQ / HUMANITES, LITTÉRATURE ET PHILO</t>
  </si>
  <si>
    <t>HUMANITES, LITTÉRATURE ET PHILO / LANGUES, LITT &amp; CULT ETRANG &amp; REG</t>
  </si>
  <si>
    <t>HIST.-GEO. GEOPOLITIQ &amp; SC.POLITIQ / LANGUES, LITT &amp; CULT ETRANG &amp; REG</t>
  </si>
  <si>
    <t>LANGUES, LITT &amp; CULT ETRANG &amp; REG / SCIENCES ECONOMIQUES ET SOCIALES</t>
  </si>
  <si>
    <t>HUMANITES, LITTÉRATURE ET PHILO / SCIENCES ECONOMIQUES ET SOCIALES</t>
  </si>
  <si>
    <t>SCIENCES DE LA VIE ET DE LA TERRE / SCIENCES ECONOMIQUES ET SOCIALES</t>
  </si>
  <si>
    <t>MATHEMATIQUES / SC. DE L’INGENIEUR ET SC. PHYSIQUES</t>
  </si>
  <si>
    <t>LANGUES, LITT &amp; CULT ETRANG &amp; REG / SCIENCES DE LA VIE ET DE LA TERRE</t>
  </si>
  <si>
    <t>HIST.-GEO. GEOPOLITIQ &amp; SC.POLITIQ / SCIENCES DE LA VIE ET DE LA TERRE</t>
  </si>
  <si>
    <t>HUMANITES, LITTÉRATURE ET PHILO / SCIENCES DE LA VIE ET DE LA TERRE</t>
  </si>
  <si>
    <t>HIST.-GEO. GEOPOLITIQ &amp; SC.POLITIQ / MATHEMATIQUES</t>
  </si>
  <si>
    <t>Filles</t>
  </si>
  <si>
    <t>Garçons</t>
  </si>
  <si>
    <t>Ensemble</t>
  </si>
  <si>
    <t>Doublettes</t>
  </si>
  <si>
    <t>Physique-chimie / sciences de la vie et de la terre</t>
  </si>
  <si>
    <t>Autres</t>
  </si>
  <si>
    <t>Maths / physique-chimie</t>
  </si>
  <si>
    <t>Nombre d'élèves</t>
  </si>
  <si>
    <t>Maths / sc. de l’ingenieur et sc. physiques</t>
  </si>
  <si>
    <t>% d'élèves niveau national *</t>
  </si>
  <si>
    <t>* France métropolitaine + DROM, enseignement public et privé, y compris hors contrat</t>
  </si>
  <si>
    <t>Maths / sciences de la vie et de la terre</t>
  </si>
  <si>
    <t>Humanités, littérature et philo / sciences de la vie et de la terre</t>
  </si>
  <si>
    <t>Hist-géo géopolitiq &amp; sc.politiq / sciences économiques et sociales</t>
  </si>
  <si>
    <t>Hist-géo géopolitiq &amp; sc.politiq / humanités, littérature et philo</t>
  </si>
  <si>
    <t>Humanités, littérature et philo / langues, litt &amp; cult étrang &amp; reg</t>
  </si>
  <si>
    <t>Hist-géo géopolitiq &amp; sc.politiq / langues, litt &amp; cult étrang &amp; reg</t>
  </si>
  <si>
    <t>Langues, litt &amp; cult étrang &amp; reg / sciences économiques et sociales</t>
  </si>
  <si>
    <t>Maths / sciences économiques et sociales</t>
  </si>
  <si>
    <t>Humanités, littérature et philo / sciences économiques et sociales</t>
  </si>
  <si>
    <t>Sciences de la vie et de la terre / sciences économiques et sociales</t>
  </si>
  <si>
    <t>Maths / numérique et sciences informatiques</t>
  </si>
  <si>
    <t>Langues, litt &amp; cult étrang &amp; reg / sciences de la vie et de la terre</t>
  </si>
  <si>
    <t>Hist-géo géopolitiq &amp; sc.politiq / sciences de la vie et de la terre</t>
  </si>
  <si>
    <t>Hist-géo géopolitiq &amp; sc.politiq / maths</t>
  </si>
  <si>
    <t>Nombre d'élèves ayant choisi cet ES en terminale, en 2020 *</t>
  </si>
  <si>
    <r>
      <t xml:space="preserve">Nombre d'élèves ayant choisi cet ES en première, en 2020 </t>
    </r>
    <r>
      <rPr>
        <b/>
        <vertAlign val="superscript"/>
        <sz val="10"/>
        <color rgb="FF000000"/>
        <rFont val="Calibri"/>
        <family val="2"/>
        <scheme val="minor"/>
      </rPr>
      <t>(1)</t>
    </r>
  </si>
  <si>
    <r>
      <t xml:space="preserve">Nombre d'élèves ayant choisi cet ES en terminale, en 2021 </t>
    </r>
    <r>
      <rPr>
        <b/>
        <vertAlign val="superscript"/>
        <sz val="10"/>
        <color rgb="FF000000"/>
        <rFont val="Calibri"/>
        <family val="2"/>
        <scheme val="minor"/>
      </rPr>
      <t>(2)</t>
    </r>
  </si>
  <si>
    <t>Part des élèves ayant abandonné cet ES entre la première et la terminale</t>
  </si>
  <si>
    <r>
      <t xml:space="preserve">Part des élèves ayant abandonné cet ES entre la première et la terminale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</si>
  <si>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(1) Les élèves ayant choisi 2 LLCER ne sont comptés qu'une seule fois</t>
  </si>
  <si>
    <t>(2) Elèves de terminale générale de 2021 inscrits en première générale en 2020</t>
  </si>
  <si>
    <t>National</t>
  </si>
  <si>
    <t>Sciences de la vie et de la terre (SVT)</t>
  </si>
  <si>
    <t>Hist-Géo. Géopolitique &amp; Sc.Politiques (HGGSP)</t>
  </si>
  <si>
    <t>Sciences économiques et sociales (SES)</t>
  </si>
  <si>
    <t>Langue, Littérature et cultures étrangères (LLCER)</t>
  </si>
  <si>
    <r>
      <rPr>
        <b/>
        <i/>
        <sz val="9"/>
        <color theme="1"/>
        <rFont val="Calibri"/>
        <family val="2"/>
        <scheme val="minor"/>
      </rPr>
      <t>National :</t>
    </r>
    <r>
      <rPr>
        <i/>
        <sz val="9"/>
        <color theme="1"/>
        <rFont val="Calibri"/>
        <family val="2"/>
        <scheme val="minor"/>
      </rPr>
      <t xml:space="preserve"> France métropolitaine + DROM, enseignement public et privé sous contrat</t>
    </r>
  </si>
  <si>
    <r>
      <rPr>
        <b/>
        <sz val="11"/>
        <color rgb="FF0000FF"/>
        <rFont val="Calibri"/>
        <family val="2"/>
        <scheme val="minor"/>
      </rPr>
      <t>Tableau 4</t>
    </r>
    <r>
      <rPr>
        <b/>
        <sz val="11"/>
        <color theme="1"/>
        <rFont val="Calibri"/>
        <family val="2"/>
        <scheme val="minor"/>
      </rPr>
      <t xml:space="preserve"> -Enseignements de spécialité en première générale en 2020 et en terminale générale en 2021</t>
    </r>
  </si>
  <si>
    <r>
      <t xml:space="preserve">Part des garçons ayant abandonné cet ES entre la première et la terminale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</si>
  <si>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Part des filles ayant abandonné cet ES entre la première et la terminale</t>
    </r>
    <r>
      <rPr>
        <b/>
        <vertAlign val="superscript"/>
        <sz val="10"/>
        <color theme="1"/>
        <rFont val="Calibri"/>
        <family val="2"/>
        <scheme val="minor"/>
      </rPr>
      <t xml:space="preserve"> (2)</t>
    </r>
  </si>
  <si>
    <t>L'académie de la Réunion compte 32 lycées dont 13 LGT et 19 LPO</t>
  </si>
  <si>
    <r>
      <rPr>
        <b/>
        <sz val="12"/>
        <color rgb="FF0000FF"/>
        <rFont val="Calibri"/>
        <family val="2"/>
        <scheme val="minor"/>
      </rPr>
      <t>Tableau 1</t>
    </r>
    <r>
      <rPr>
        <b/>
        <sz val="12"/>
        <color theme="1"/>
        <rFont val="Calibri"/>
        <family val="2"/>
        <scheme val="minor"/>
      </rPr>
      <t xml:space="preserve"> - Enseignements de spécialité choisis - Académie de La Réunion</t>
    </r>
  </si>
  <si>
    <t>Langues, litt &amp; cult étrang &amp; reg / mathématiques</t>
  </si>
  <si>
    <t>% cumulé</t>
  </si>
  <si>
    <r>
      <rPr>
        <b/>
        <sz val="11"/>
        <color rgb="FF0000FF"/>
        <rFont val="Calibri"/>
        <family val="2"/>
        <scheme val="minor"/>
      </rPr>
      <t>Tableau 3</t>
    </r>
    <r>
      <rPr>
        <b/>
        <sz val="11"/>
        <color theme="1"/>
        <rFont val="Calibri"/>
        <family val="2"/>
        <scheme val="minor"/>
      </rPr>
      <t xml:space="preserve"> - Les 17 doublettes les plus choisies en terminale générale (regroupant 85% des élèves de terminale générale) - Constat 2021</t>
    </r>
  </si>
  <si>
    <r>
      <rPr>
        <b/>
        <sz val="11"/>
        <color rgb="FF0000FF"/>
        <rFont val="Calibri"/>
        <family val="2"/>
        <scheme val="minor"/>
      </rPr>
      <t>Tableau 3</t>
    </r>
    <r>
      <rPr>
        <b/>
        <sz val="11"/>
        <color theme="1"/>
        <rFont val="Calibri"/>
        <family val="2"/>
        <scheme val="minor"/>
      </rPr>
      <t xml:space="preserve"> - Les 17 doublettes les plus choisies en terminale générale(regroupant 88% des élèves de terminale générale) - Constat 2020</t>
    </r>
  </si>
  <si>
    <t>Hist.-géo. géopolitiq &amp; sc.politiq / sciences économiques et sociales</t>
  </si>
  <si>
    <t>Hist.-géo. géopolitiq &amp; sc.politiq / humanités, littérature et philo</t>
  </si>
  <si>
    <t>Hist.-géo. géopolitiq &amp; sc.politiq / langues, litt &amp; cult étrang &amp; reg</t>
  </si>
  <si>
    <t>Hist.-géo. géopolitiq &amp; sc.politiq / sciences de la vie et de la terre</t>
  </si>
  <si>
    <t>Hist.-géo. géopolitiq &amp; sc.politiq / maths</t>
  </si>
  <si>
    <t>Fréquence</t>
  </si>
  <si>
    <t>Pourcentage</t>
  </si>
  <si>
    <t>cumulée</t>
  </si>
  <si>
    <t>cumulé</t>
  </si>
  <si>
    <t>Ensemble des doublettes choisies par les élèves de terminale générale à la Réunion - Constat 2020</t>
  </si>
  <si>
    <t>Ensemble des doublettes choisies par les élèves de terminale générale à la Réunion - Constat 2021</t>
  </si>
  <si>
    <t>LANGUES, LITT &amp; CULT ETRANG &amp; REG / MATHEMATIQUES</t>
  </si>
  <si>
    <t>LANGUES, LITT &amp; CULT ETRANG &amp; REG / ARTS PLASTIQUES</t>
  </si>
  <si>
    <t>SC. DE L’INGENIEUR ET SC. PHYSIQUES / NUMERIQUE ET SCIENCES INFORMATIQUES</t>
  </si>
  <si>
    <t>HUMANITES, LITTÉRATURE ET PHILO / ARTS PLASTIQUES</t>
  </si>
  <si>
    <t>LANGUES, LITT &amp; CULT ETRANG &amp; REG / THEATRE</t>
  </si>
  <si>
    <t>HUMANITES, LITTÉRATURE ET PHILO / MATHEMATIQUES</t>
  </si>
  <si>
    <t>HIST.-GEO. GEOPOLITIQ &amp; SC.POLITIQ / ARTS PLASTIQUES</t>
  </si>
  <si>
    <t>HUMANITES, LITTÉRATURE ET PHILO / CINEMA-AUDIOVISUEL</t>
  </si>
  <si>
    <t>LANGUES, LITT &amp; CULT ETRANG &amp; REG / NUMERIQUE ET SCIENCES INFORMATIQUES</t>
  </si>
  <si>
    <t>NUMERIQUE ET SCIENCES INFORMATIQUES / SCIENCES DE LA VIE ET DE LA TERRE</t>
  </si>
  <si>
    <t>PHYSIQUE-CHIMIE / SCIENCES ECONOMIQUES ET SOCIALES</t>
  </si>
  <si>
    <t>LANGUES, LITT &amp; CULT ETRANG &amp; REG / PHYSIQUE-CHIMIE</t>
  </si>
  <si>
    <t>PHYSIQUE-CHIMIE / NUMERIQUE ET SCIENCES INFORMATIQUES</t>
  </si>
  <si>
    <t>LANGUES, LITT &amp; CULT ETRANG &amp; REG / CINEMA-AUDIOVISUEL</t>
  </si>
  <si>
    <t>SCIENCES ECONOMIQUES ET SOCIALES / ARTS PLASTIQUES</t>
  </si>
  <si>
    <t>HUMANITES, LITTÉRATURE ET PHILO / THEATRE</t>
  </si>
  <si>
    <t>SCIENCES DE LA VIE ET DE LA TERRE / SC. DE L’INGENIEUR ET SC. PHYSIQUES</t>
  </si>
  <si>
    <t>HIST.-GEO. GEOPOLITIQ &amp; SC.POLITIQ / CINEMA-AUDIOVISUEL</t>
  </si>
  <si>
    <t>PHYSIQUE-CHIMIE / SC. DE L’INGENIEUR ET SC. PHYSIQUES</t>
  </si>
  <si>
    <t>ARTS PLASTIQUES / NUMERIQUE ET SCIENCES INFORMATIQUES</t>
  </si>
  <si>
    <t>SCIENCES ECONOMIQUES ET SOCIALES / NUMERIQUE ET SCIENCES INFORMATIQUES</t>
  </si>
  <si>
    <t>MATHEMATIQUES / ARTS PLASTIQUES</t>
  </si>
  <si>
    <t>HIST.-GEO. GEOPOLITIQ &amp; SC.POLITIQ / THEATRE</t>
  </si>
  <si>
    <t>SCIENCES DE LA VIE ET DE LA TERRE / ARTS PLASTIQUES</t>
  </si>
  <si>
    <t>HUMANITES, LITTÉRATURE ET PHILO / MUSIQUE</t>
  </si>
  <si>
    <t>CINEMA-AUDIOVISUEL / NUMERIQUE ET SCIENCES INFORMATIQUES</t>
  </si>
  <si>
    <t>MATHEMATIQUES / CINEMA-AUDIOVISUEL</t>
  </si>
  <si>
    <t>SCIENCES DE LA VIE ET DE LA TERRE / CINEMA-AUDIOVISUEL</t>
  </si>
  <si>
    <t>SCIENCES ECONOMIQUES ET SOCIALES / SC. DE L’INGENIEUR ET SC. PHYSIQUES</t>
  </si>
  <si>
    <t>SCIENCES ECONOMIQUES ET SOCIALES / THEATRE</t>
  </si>
  <si>
    <t>HIST.-GEO. GEOPOLITIQ &amp; SC.POLITIQ / PHYSIQUE-CHIMIE</t>
  </si>
  <si>
    <t>HIST.-GEO. GEOPOLITIQ &amp; SC.POLITIQ / NUMERIQUE ET SCIENCES INFORMATIQUES</t>
  </si>
  <si>
    <t>HIST.-GEO. GEOPOLITIQ &amp; SC.POLITIQ / SC. DE L’INGENIEUR ET SC. PHYSIQUES</t>
  </si>
  <si>
    <t>LANGUES, LITT &amp; CULT ETRANG &amp; REG / HISTOIRE DES ARTS</t>
  </si>
  <si>
    <t>LANGUES, LITT &amp; CULT ETRANG &amp; REG / MUSIQUE</t>
  </si>
  <si>
    <t>SCIENCES DE LA VIE ET DE LA TERRE / THEATRE</t>
  </si>
  <si>
    <t>SCIENCES ECONOMIQUES ET SOCIALES / CINEMA-AUDIOVISUEL</t>
  </si>
  <si>
    <t>HUMANITES, LITTÉRATURE ET PHILO / HISTOIRE DES ARTS</t>
  </si>
  <si>
    <t>HUMANITES, LITTÉRATURE ET PHILO / PHYSIQUE-CHIMIE</t>
  </si>
  <si>
    <t>LANGUES, LITT &amp; CULT ETRANG &amp; REG / ARTS DU CIRQUE</t>
  </si>
  <si>
    <t>LANGUES, LITT &amp; CULT ETRANG &amp; REG / SC. DE L’INGENIEUR ET SC. PHYSIQUES</t>
  </si>
  <si>
    <t>SCIENCES DE LA VIE ET DE LA TERRE / LANGUES, LITT &amp; CULT ETRANG &amp; REG</t>
  </si>
  <si>
    <t>PHYSIQUE-CHIMIE / ARTS PLASTIQUES</t>
  </si>
  <si>
    <t>SCIENCES DE LA VIE ET DE LA TERRE / HISTOIRE DES ARTS</t>
  </si>
  <si>
    <t>SCIENCES ECONOMIQUES ET SOCIALES / ARTS DU CIRQUE</t>
  </si>
  <si>
    <t>ARTS PLASTIQUES / LANGUES, LITT &amp; CULT ETRANG &amp; REG</t>
  </si>
  <si>
    <t>HIST.-GEO. GEOPOLITIQ &amp; SC.POLITIQ / HISTOIRE DES ARTS</t>
  </si>
  <si>
    <t>HUMANITES, LITTÉRATURE ET PHILO / NUMERIQUE ET SCIENCES INFORMATIQUES</t>
  </si>
  <si>
    <t>SCIENCES DE LA VIE ET DE LA TERRE / ARTS DU CIRQUE</t>
  </si>
  <si>
    <t>SCIENCES ECONOMIQUES ET SOCIALES / MUSIQUE</t>
  </si>
  <si>
    <t>ARTS PLASTIQUES / SC. DE L’INGENIEUR ET SC. PHYSIQUES</t>
  </si>
  <si>
    <t>HIST.-GEO. GEOPOLITIQ &amp; SC.POLITIQ / MUSIQUE</t>
  </si>
  <si>
    <t>MATHEMATIQUES / THEATRE</t>
  </si>
  <si>
    <t>NUMERIQUE ET SCIENCES INFORMATIQUES / ARTS DU CIRQUE</t>
  </si>
  <si>
    <t>NUMERIQUE ET SCIENCES INFORMATIQUES / MUSIQUE</t>
  </si>
  <si>
    <t>PHYSIQUE-CHIMIE / HISTOIRE DES ARTS</t>
  </si>
  <si>
    <t>SCIENCES ECONOMIQUES ET SOCIALES / LANGUES, LITT &amp; CULT ETRANG &amp; REG</t>
  </si>
  <si>
    <t>HIST.-GEO. GEOPOLITIQ &amp; SC.POLITIQ / LANGUES_LITTERATURE</t>
  </si>
  <si>
    <t>SCIENCES ECONOMIQUES ET SOCIALES / LANGUES_LITTERATURE</t>
  </si>
  <si>
    <t>HUMANITES, LITTÉRATURE ET PHILO / LANGUES_LITTERATURE</t>
  </si>
  <si>
    <t>SCIENCES DE LA VIE ET DE LA TERRE / LANGUES_LITTERATURE</t>
  </si>
  <si>
    <t>MATHEMATIQUES / LANGUES_LITTERATURE</t>
  </si>
  <si>
    <t>ARTS PLASTIQUES / LANGUES_LITTERATURE</t>
  </si>
  <si>
    <t>LANGUES_LITTERATURE / NUMERIQUE ET SCIENCES INFORMATIQUES</t>
  </si>
  <si>
    <t>HUMANITES, LITTÉRATURE ET PHILO / LITTERATURE ET LCA LATIN</t>
  </si>
  <si>
    <t>HUMANITES, LITTÉRATURE ET PHILO / SC. DE L’INGENIEUR ET SC. PHYSIQUES</t>
  </si>
  <si>
    <t>PHYSIQUE-CHIMIE / CINEMA-AUDIOVISUEL</t>
  </si>
  <si>
    <t>CINEMA-AUDIOVISUEL / LANGUES_LITTERATURE</t>
  </si>
  <si>
    <t>HUMANITES, LITTÉRATURE ET PHILO / ARTS DU CIRQUE</t>
  </si>
  <si>
    <t>PHYSIQUE-CHIMIE / LANGUES_LITTERATURE</t>
  </si>
  <si>
    <t>PHYSIQUE-CHIMIE / THEATRE</t>
  </si>
  <si>
    <t>SCIENCES ECONOMIQUES ET SOCIALES / LITTÉRATURE ET LCA GREC</t>
  </si>
  <si>
    <t>HIST.-GEO. GEOPOLITIQ &amp; SC.POLITIQ / LITTÉRATURE ET LCA GREC</t>
  </si>
  <si>
    <t>HUMANITES, LITTÉRATURE ET PHILO / LITTÉRATURE ET LCA GREC</t>
  </si>
  <si>
    <t>LANGUES, LITT &amp; CULT ETRANG &amp; REG / LITTERATURE ET LCA LATIN</t>
  </si>
  <si>
    <t>LANGUES, LITT &amp; CULT ETRANG &amp; REG / LITTÉRATURE ET LCA GREC</t>
  </si>
  <si>
    <t>LANGUES_LITTERATURE / MUSIQUE</t>
  </si>
  <si>
    <t>PHYSIQUE-CHIMIE / ARTS DU CIRQUE</t>
  </si>
  <si>
    <t>SC. DE L’INGENIEUR ET SC. PHYSIQUES / LANGUES_LITTERATURE</t>
  </si>
  <si>
    <t>SCIENCES DE LA VIE ET DE LA TERRE / MUSIQUE</t>
  </si>
  <si>
    <t>SCIENCES ECONOMIQUES ET SOCIALES / HISTOIRE DES ARTS</t>
  </si>
  <si>
    <t>THEATRE / LANGUES_LITTERATURE</t>
  </si>
  <si>
    <t>THEATRE / NUMERIQUE ET SCIENCES INFORMATIQUES</t>
  </si>
  <si>
    <r>
      <rPr>
        <b/>
        <i/>
        <sz val="9"/>
        <color theme="1"/>
        <rFont val="Calibri"/>
        <family val="2"/>
        <scheme val="minor"/>
      </rPr>
      <t>Source :</t>
    </r>
    <r>
      <rPr>
        <i/>
        <sz val="9"/>
        <color theme="1"/>
        <rFont val="Calibri"/>
        <family val="2"/>
        <scheme val="minor"/>
      </rPr>
      <t xml:space="preserve"> Base scolarité Sysca - Lycées publics et privés (pas de hors contrat à La Réunion)</t>
    </r>
  </si>
  <si>
    <r>
      <rPr>
        <b/>
        <i/>
        <sz val="9"/>
        <color theme="1"/>
        <rFont val="Calibri"/>
        <family val="2"/>
        <scheme val="minor"/>
      </rPr>
      <t>Lecture :</t>
    </r>
    <r>
      <rPr>
        <i/>
        <sz val="9"/>
        <color theme="1"/>
        <rFont val="Calibri"/>
        <family val="2"/>
        <scheme val="minor"/>
      </rPr>
      <t xml:space="preserve"> à la rentrée 2021, 30,5% des élèves de terminale générale ont choisi les mathématiques. Cette proportion est de 20,7% chez les filles et s'élève à 44,6% chez les garçons</t>
    </r>
  </si>
  <si>
    <r>
      <rPr>
        <b/>
        <i/>
        <sz val="9"/>
        <color theme="1"/>
        <rFont val="Calibri"/>
        <family val="2"/>
        <scheme val="minor"/>
      </rPr>
      <t>Lecture :</t>
    </r>
    <r>
      <rPr>
        <i/>
        <sz val="9"/>
        <color theme="1"/>
        <rFont val="Calibri"/>
        <family val="2"/>
        <scheme val="minor"/>
      </rPr>
      <t xml:space="preserve"> à la rentrée 2021, 39,5% des élèves de terminale générale d'origine sociale très favorisée ont choisi les mathématiques. Cette proportion est de 24,7% chez les élèves de terminale générale d'origine sociale défavorisée</t>
    </r>
  </si>
  <si>
    <r>
      <rPr>
        <b/>
        <i/>
        <sz val="9"/>
        <color theme="1"/>
        <rFont val="Calibri"/>
        <family val="2"/>
        <scheme val="minor"/>
      </rPr>
      <t>Lecture :</t>
    </r>
    <r>
      <rPr>
        <i/>
        <sz val="9"/>
        <color theme="1"/>
        <rFont val="Calibri"/>
        <family val="2"/>
        <scheme val="minor"/>
      </rPr>
      <t xml:space="preserve"> à la rentrée 2020, 15,6% des élèves de terminale générale ont choisi la doublette "Physique-chimie SVT"</t>
    </r>
  </si>
  <si>
    <r>
      <rPr>
        <b/>
        <i/>
        <sz val="9"/>
        <color theme="1"/>
        <rFont val="Calibri"/>
        <family val="2"/>
        <scheme val="minor"/>
      </rPr>
      <t>Lecture :</t>
    </r>
    <r>
      <rPr>
        <i/>
        <sz val="9"/>
        <color theme="1"/>
        <rFont val="Calibri"/>
        <family val="2"/>
        <scheme val="minor"/>
      </rPr>
      <t xml:space="preserve"> à la rentrée 2021, 15,3% des élèves de terminale générale ont choisi la doublette "Physique-chimie SVT"</t>
    </r>
  </si>
  <si>
    <r>
      <rPr>
        <b/>
        <i/>
        <sz val="9"/>
        <rFont val="Calibri"/>
        <family val="2"/>
        <scheme val="minor"/>
      </rPr>
      <t>Lecture :</t>
    </r>
    <r>
      <rPr>
        <i/>
        <sz val="9"/>
        <rFont val="Calibri"/>
        <family val="2"/>
        <scheme val="minor"/>
      </rPr>
      <t xml:space="preserve"> à la rentrée 2021, 33,7% des élèves de terminale générale ayant choisi la doublette "Mathématiques / Physique-Chimie" sont des filles.</t>
    </r>
  </si>
  <si>
    <r>
      <rPr>
        <b/>
        <i/>
        <sz val="9"/>
        <rFont val="Calibri"/>
        <family val="2"/>
        <scheme val="minor"/>
      </rPr>
      <t>Lecture :</t>
    </r>
    <r>
      <rPr>
        <i/>
        <sz val="9"/>
        <rFont val="Calibri"/>
        <family val="2"/>
        <scheme val="minor"/>
      </rPr>
      <t xml:space="preserve"> à la rentrée 2020, 36,6% des élèves de terminale générale ayant choisi la doublette "Mathématiques / Physique-Chimie" sont des filles.</t>
    </r>
  </si>
  <si>
    <r>
      <rPr>
        <b/>
        <sz val="11"/>
        <color rgb="FF0000FF"/>
        <rFont val="Calibri"/>
        <family val="2"/>
        <scheme val="minor"/>
      </rPr>
      <t>Tableau 5</t>
    </r>
    <r>
      <rPr>
        <b/>
        <sz val="11"/>
        <color theme="1"/>
        <rFont val="Calibri"/>
        <family val="2"/>
        <scheme val="minor"/>
      </rPr>
      <t xml:space="preserve"> - Part des filles et des garçons dans les 17 doublettes les plus choisies (regroupant 88% des élèves de terminale générale) - Constat 2020</t>
    </r>
  </si>
  <si>
    <r>
      <rPr>
        <b/>
        <sz val="11"/>
        <color rgb="FF0000FF"/>
        <rFont val="Calibri"/>
        <family val="2"/>
        <scheme val="minor"/>
      </rPr>
      <t>Tableau 5</t>
    </r>
    <r>
      <rPr>
        <b/>
        <sz val="11"/>
        <color theme="1"/>
        <rFont val="Calibri"/>
        <family val="2"/>
        <scheme val="minor"/>
      </rPr>
      <t xml:space="preserve"> - Part des filles et des garçons dans les 17 doublettes les plus choisies (regroupant 85% des élèves de terminale générale) - Constat 2021</t>
    </r>
  </si>
  <si>
    <r>
      <rPr>
        <b/>
        <sz val="11"/>
        <color rgb="FF0000FF"/>
        <rFont val="Calibri"/>
        <family val="2"/>
        <scheme val="minor"/>
      </rPr>
      <t>Tableau 4</t>
    </r>
    <r>
      <rPr>
        <b/>
        <sz val="11"/>
        <color theme="1"/>
        <rFont val="Calibri"/>
        <family val="2"/>
        <scheme val="minor"/>
      </rPr>
      <t xml:space="preserve"> -Enseignements de spécialité en première générale en 2019 et en terminale générale en 2020</t>
    </r>
  </si>
  <si>
    <t>Part des élèves ayant abandonné cet ES entre la première et la terminale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</si>
</sst>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CC"/>
      </left>
      <right style="thin">
        <color indexed="64"/>
      </right>
      <top style="medium">
        <color rgb="FF33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CC"/>
      </top>
      <bottom style="thin">
        <color indexed="64"/>
      </bottom>
      <diagonal/>
    </border>
    <border>
      <left style="thin">
        <color indexed="64"/>
      </left>
      <right style="medium">
        <color rgb="FF3333CC"/>
      </right>
      <top style="medium">
        <color rgb="FF3333CC"/>
      </top>
      <bottom style="thin">
        <color indexed="64"/>
      </bottom>
      <diagonal/>
    </border>
    <border>
      <left style="medium">
        <color rgb="FF3333CC"/>
      </left>
      <right style="medium">
        <color rgb="FF3333CC"/>
      </right>
      <top style="medium">
        <color rgb="FF3333CC"/>
      </top>
      <bottom style="thin">
        <color theme="4"/>
      </bottom>
      <diagonal/>
    </border>
    <border>
      <left style="medium">
        <color rgb="FF3333CC"/>
      </left>
      <right style="medium">
        <color rgb="FF3333CC"/>
      </right>
      <top style="thin">
        <color theme="4"/>
      </top>
      <bottom style="thin">
        <color theme="4"/>
      </bottom>
      <diagonal/>
    </border>
    <border>
      <left style="medium">
        <color rgb="FF3333CC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rgb="FF3333CC"/>
      </right>
      <top style="thin">
        <color theme="4"/>
      </top>
      <bottom style="thin">
        <color theme="4"/>
      </bottom>
      <diagonal/>
    </border>
    <border>
      <left style="medium">
        <color rgb="FF3333CC"/>
      </left>
      <right style="medium">
        <color rgb="FF3333CC"/>
      </right>
      <top style="thin">
        <color theme="4"/>
      </top>
      <bottom style="medium">
        <color rgb="FF3333CC"/>
      </bottom>
      <diagonal/>
    </border>
    <border>
      <left style="medium">
        <color rgb="FF3333CC"/>
      </left>
      <right style="thin">
        <color theme="4"/>
      </right>
      <top style="thin">
        <color theme="4"/>
      </top>
      <bottom style="medium">
        <color rgb="FF3333CC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3333CC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rgb="FF3333CC"/>
      </bottom>
      <diagonal/>
    </border>
    <border>
      <left style="thin">
        <color theme="4"/>
      </left>
      <right style="medium">
        <color rgb="FF3333CC"/>
      </right>
      <top style="thin">
        <color theme="4"/>
      </top>
      <bottom style="medium">
        <color rgb="FF3333CC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rgb="FF3333CC"/>
      </bottom>
      <diagonal/>
    </border>
    <border>
      <left style="medium">
        <color rgb="FF3333CC"/>
      </left>
      <right style="thin">
        <color indexed="64"/>
      </right>
      <top style="medium">
        <color rgb="FF3333CC"/>
      </top>
      <bottom/>
      <diagonal/>
    </border>
    <border>
      <left style="thin">
        <color indexed="64"/>
      </left>
      <right style="thin">
        <color indexed="64"/>
      </right>
      <top style="medium">
        <color rgb="FF3333CC"/>
      </top>
      <bottom/>
      <diagonal/>
    </border>
    <border>
      <left style="thin">
        <color indexed="64"/>
      </left>
      <right style="medium">
        <color rgb="FF3333CC"/>
      </right>
      <top style="medium">
        <color rgb="FF3333CC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rgb="FF3333CC"/>
      </bottom>
      <diagonal/>
    </border>
    <border>
      <left style="medium">
        <color rgb="FF3333CC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medium">
        <color rgb="FF3333CC"/>
      </right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indexed="6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20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3" fontId="10" fillId="3" borderId="9" xfId="0" applyNumberFormat="1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166" fontId="11" fillId="3" borderId="12" xfId="0" applyNumberFormat="1" applyFont="1" applyFill="1" applyBorder="1" applyAlignment="1">
      <alignment horizontal="center" vertical="center"/>
    </xf>
    <xf numFmtId="165" fontId="10" fillId="3" borderId="15" xfId="0" applyNumberFormat="1" applyFont="1" applyFill="1" applyBorder="1" applyAlignment="1">
      <alignment horizontal="center" vertical="center"/>
    </xf>
    <xf numFmtId="166" fontId="11" fillId="3" borderId="15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166" fontId="11" fillId="3" borderId="17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horizontal="center" vertical="center"/>
    </xf>
    <xf numFmtId="3" fontId="10" fillId="3" borderId="19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9" fillId="0" borderId="8" xfId="0" applyFont="1" applyBorder="1"/>
    <xf numFmtId="0" fontId="9" fillId="0" borderId="13" xfId="0" applyFont="1" applyBorder="1"/>
    <xf numFmtId="3" fontId="0" fillId="0" borderId="0" xfId="0" applyNumberFormat="1"/>
    <xf numFmtId="166" fontId="11" fillId="0" borderId="10" xfId="0" applyNumberFormat="1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166" fontId="11" fillId="3" borderId="23" xfId="0" applyNumberFormat="1" applyFont="1" applyFill="1" applyBorder="1" applyAlignment="1">
      <alignment horizontal="center" vertical="center"/>
    </xf>
    <xf numFmtId="166" fontId="11" fillId="0" borderId="23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165" fontId="11" fillId="3" borderId="10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6" fontId="0" fillId="0" borderId="0" xfId="0" applyNumberFormat="1" applyFill="1"/>
    <xf numFmtId="166" fontId="0" fillId="0" borderId="0" xfId="0" applyNumberFormat="1" applyFill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166" fontId="13" fillId="4" borderId="23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vertical="center"/>
    </xf>
    <xf numFmtId="0" fontId="11" fillId="4" borderId="24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 horizontal="center" vertical="center"/>
    </xf>
    <xf numFmtId="166" fontId="10" fillId="4" borderId="23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166" fontId="11" fillId="4" borderId="23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166" fontId="9" fillId="4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166" fontId="9" fillId="3" borderId="23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left" vertical="center"/>
    </xf>
    <xf numFmtId="0" fontId="9" fillId="4" borderId="39" xfId="0" applyFont="1" applyFill="1" applyBorder="1" applyAlignment="1">
      <alignment horizontal="left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6" fontId="9" fillId="4" borderId="23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66" fontId="9" fillId="0" borderId="39" xfId="0" applyNumberFormat="1" applyFont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2" fontId="9" fillId="5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9" fillId="0" borderId="3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CC"/>
      <color rgb="FF000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Graphique 1 :</a:t>
            </a:r>
            <a:r>
              <a:rPr lang="en-US" sz="1200" b="1">
                <a:solidFill>
                  <a:sysClr val="windowText" lastClr="000000"/>
                </a:solidFill>
              </a:rPr>
              <a:t> </a:t>
            </a:r>
            <a:r>
              <a:rPr lang="en-US" sz="1200" b="0">
                <a:solidFill>
                  <a:sysClr val="windowText" lastClr="000000"/>
                </a:solidFill>
              </a:rPr>
              <a:t>Répartition (en %) des élèves de terminale générale</a:t>
            </a:r>
            <a:r>
              <a:rPr lang="en-US" sz="1200" b="0" baseline="0">
                <a:solidFill>
                  <a:sysClr val="windowText" lastClr="000000"/>
                </a:solidFill>
              </a:rPr>
              <a:t> à la rentrée 2021 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n-US" sz="1200" b="0" baseline="0">
                <a:solidFill>
                  <a:sysClr val="windowText" lastClr="000000"/>
                </a:solidFill>
              </a:rPr>
              <a:t>selon l</a:t>
            </a:r>
            <a:r>
              <a:rPr lang="en-US" sz="1200" b="0">
                <a:solidFill>
                  <a:sysClr val="windowText" lastClr="000000"/>
                </a:solidFill>
              </a:rPr>
              <a:t>es 17 doublettes </a:t>
            </a:r>
            <a:r>
              <a:rPr lang="en-US" sz="1200" b="0" baseline="0">
                <a:solidFill>
                  <a:sysClr val="windowText" lastClr="000000"/>
                </a:solidFill>
              </a:rPr>
              <a:t>les plus choisies dans l'académie de la Réunion</a:t>
            </a:r>
            <a:endParaRPr lang="en-US" sz="12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330525101256075"/>
          <c:y val="1.5415397880604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61-44E7-98DC-A28CFADC6C4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D2B83F0-1A96-4183-BBB0-80BC5FD277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261-44E7-98DC-A28CFADC6C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6A09895-8BDE-4F61-83C2-2B7AA19E46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261-44E7-98DC-A28CFADC6C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79EB761-614C-4D6A-AC21-31B940C1F68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261-44E7-98DC-A28CFADC6C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897C80E-5BA8-4B08-B082-262E598B8BC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261-44E7-98DC-A28CFADC6C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3553C76-4BE3-4623-BE1C-2B7DD524C5F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261-44E7-98DC-A28CFADC6C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1301F8E-D973-4D8B-BA55-FD54B6C472D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261-44E7-98DC-A28CFADC6C4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4A8D052-7BEE-482F-B746-A03538F317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261-44E7-98DC-A28CFADC6C4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BB95099-66F7-43BA-830D-F9161992392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261-44E7-98DC-A28CFADC6C4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C237FAD-8785-448A-BBD9-D45BF720C3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261-44E7-98DC-A28CFADC6C4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8C304BC-0C83-438F-8772-7F33523597D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261-44E7-98DC-A28CFADC6C4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BEDEF04-E200-423A-8B51-8E2F2783AB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261-44E7-98DC-A28CFADC6C4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DC3E4F2-C93F-41B9-B20E-B702317F64D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261-44E7-98DC-A28CFADC6C4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9938860-0B34-4066-B188-0BC2D553562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261-44E7-98DC-A28CFADC6C4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EC010EF-8D75-474A-A23F-3ADB9C8C94C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261-44E7-98DC-A28CFADC6C4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DB1C3BC-BD58-4385-83D9-E3B309EF71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261-44E7-98DC-A28CFADC6C4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51998B1-C8C1-411E-ADA5-D1E25AB838D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261-44E7-98DC-A28CFADC6C4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3AA2A2E-033A-48A4-AF7D-6D840AF025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261-44E7-98DC-A28CFADC6C4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CEBCAA3-1795-4559-9A9D-0A82A2DFC25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261-44E7-98DC-A28CFADC6C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'Tab3 Doublettes les + choisies'!$A$4:$A$21</c:f>
              <c:strCache>
                <c:ptCount val="18"/>
                <c:pt idx="0">
                  <c:v>Autres</c:v>
                </c:pt>
                <c:pt idx="1">
                  <c:v>Hist-géo géopolitiq &amp; sc.politiq / maths</c:v>
                </c:pt>
                <c:pt idx="2">
                  <c:v>Humanités, littérature et philo / sciences de la vie et de la terre</c:v>
                </c:pt>
                <c:pt idx="3">
                  <c:v>Hist-géo géopolitiq &amp; sc.politiq / sciences de la vie et de la terre</c:v>
                </c:pt>
                <c:pt idx="4">
                  <c:v>Langues, litt &amp; cult étrang &amp; reg / sciences de la vie et de la terre</c:v>
                </c:pt>
                <c:pt idx="5">
                  <c:v>Maths / numérique et sciences informatiques</c:v>
                </c:pt>
                <c:pt idx="6">
                  <c:v>Maths / sc. de l’ingenieur et sc. physiques</c:v>
                </c:pt>
                <c:pt idx="7">
                  <c:v>Sciences de la vie et de la terre / sciences économiques et sociales</c:v>
                </c:pt>
                <c:pt idx="8">
                  <c:v>Humanités, littérature et philo / sciences économiques et sociales</c:v>
                </c:pt>
                <c:pt idx="9">
                  <c:v>Maths / sciences économiques et sociales</c:v>
                </c:pt>
                <c:pt idx="10">
                  <c:v>Langues, litt &amp; cult étrang &amp; reg / sciences économiques et sociales</c:v>
                </c:pt>
                <c:pt idx="11">
                  <c:v>Hist-géo géopolitiq &amp; sc.politiq / langues, litt &amp; cult étrang &amp; reg</c:v>
                </c:pt>
                <c:pt idx="12">
                  <c:v>Humanités, littérature et philo / langues, litt &amp; cult étrang &amp; reg</c:v>
                </c:pt>
                <c:pt idx="13">
                  <c:v>Hist-géo géopolitiq &amp; sc.politiq / humanités, littérature et philo</c:v>
                </c:pt>
                <c:pt idx="14">
                  <c:v>Maths / sciences de la vie et de la terre</c:v>
                </c:pt>
                <c:pt idx="15">
                  <c:v>Maths / physique-chimie</c:v>
                </c:pt>
                <c:pt idx="16">
                  <c:v>Hist-géo géopolitiq &amp; sc.politiq / sciences économiques et sociales</c:v>
                </c:pt>
                <c:pt idx="17">
                  <c:v>Physique-chimie / sciences de la vie et de la terre</c:v>
                </c:pt>
              </c:strCache>
            </c:strRef>
          </c:cat>
          <c:val>
            <c:numRef>
              <c:f>'Tab3 Doublettes les + choisies'!$C$4:$C$21</c:f>
              <c:numCache>
                <c:formatCode>0.0</c:formatCode>
                <c:ptCount val="18"/>
                <c:pt idx="0">
                  <c:v>14.738629930175504</c:v>
                </c:pt>
                <c:pt idx="1">
                  <c:v>1.2077750518965842</c:v>
                </c:pt>
                <c:pt idx="2">
                  <c:v>1.3587469333836573</c:v>
                </c:pt>
                <c:pt idx="3">
                  <c:v>1.6040762408001512</c:v>
                </c:pt>
                <c:pt idx="4">
                  <c:v>1.6418192111719192</c:v>
                </c:pt>
                <c:pt idx="5">
                  <c:v>2.2457067371202113</c:v>
                </c:pt>
                <c:pt idx="6">
                  <c:v>2.887337233440272</c:v>
                </c:pt>
                <c:pt idx="7">
                  <c:v>3.7554255519909416</c:v>
                </c:pt>
                <c:pt idx="8">
                  <c:v>3.7931685223627101</c:v>
                </c:pt>
                <c:pt idx="9">
                  <c:v>4.3593130779392339</c:v>
                </c:pt>
                <c:pt idx="10">
                  <c:v>4.4347990186827699</c:v>
                </c:pt>
                <c:pt idx="11">
                  <c:v>4.529156444612191</c:v>
                </c:pt>
                <c:pt idx="12">
                  <c:v>4.5857709001698437</c:v>
                </c:pt>
                <c:pt idx="13">
                  <c:v>4.6423853557274954</c:v>
                </c:pt>
                <c:pt idx="14">
                  <c:v>6.246461596527646</c:v>
                </c:pt>
                <c:pt idx="15">
                  <c:v>11.134176259671637</c:v>
                </c:pt>
                <c:pt idx="16">
                  <c:v>11.549348933761088</c:v>
                </c:pt>
                <c:pt idx="17">
                  <c:v>15.285903000566146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'Tab3 Doublettes les + choisies'!$C$4:$C$21</c15:f>
                <c15:dlblRangeCache>
                  <c:ptCount val="18"/>
                  <c:pt idx="0">
                    <c:v>14,7</c:v>
                  </c:pt>
                  <c:pt idx="1">
                    <c:v>1,2</c:v>
                  </c:pt>
                  <c:pt idx="2">
                    <c:v>1,4</c:v>
                  </c:pt>
                  <c:pt idx="3">
                    <c:v>1,6</c:v>
                  </c:pt>
                  <c:pt idx="4">
                    <c:v>1,6</c:v>
                  </c:pt>
                  <c:pt idx="5">
                    <c:v>2,2</c:v>
                  </c:pt>
                  <c:pt idx="6">
                    <c:v>2,9</c:v>
                  </c:pt>
                  <c:pt idx="7">
                    <c:v>3,8</c:v>
                  </c:pt>
                  <c:pt idx="8">
                    <c:v>3,8</c:v>
                  </c:pt>
                  <c:pt idx="9">
                    <c:v>4,4</c:v>
                  </c:pt>
                  <c:pt idx="10">
                    <c:v>4,4</c:v>
                  </c:pt>
                  <c:pt idx="11">
                    <c:v>4,5</c:v>
                  </c:pt>
                  <c:pt idx="12">
                    <c:v>4,6</c:v>
                  </c:pt>
                  <c:pt idx="13">
                    <c:v>4,6</c:v>
                  </c:pt>
                  <c:pt idx="14">
                    <c:v>6,2</c:v>
                  </c:pt>
                  <c:pt idx="15">
                    <c:v>11,1</c:v>
                  </c:pt>
                  <c:pt idx="16">
                    <c:v>11,5</c:v>
                  </c:pt>
                  <c:pt idx="17">
                    <c:v>15,3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7261-44E7-98DC-A28CFADC6C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330026672"/>
        <c:axId val="326048512"/>
      </c:barChart>
      <c:catAx>
        <c:axId val="33002667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048512"/>
        <c:crosses val="autoZero"/>
        <c:auto val="1"/>
        <c:lblAlgn val="ctr"/>
        <c:lblOffset val="100"/>
        <c:noMultiLvlLbl val="0"/>
      </c:catAx>
      <c:valAx>
        <c:axId val="32604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i="1"/>
                  <a:t>Source : Base scolarité Sysca / Enseignement public et privé</a:t>
                </a:r>
              </a:p>
            </c:rich>
          </c:tx>
          <c:layout>
            <c:manualLayout>
              <c:xMode val="edge"/>
              <c:yMode val="edge"/>
              <c:x val="8.7756060465193891E-3"/>
              <c:y val="0.952491320750511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Graphique 1 :</a:t>
            </a:r>
            <a:r>
              <a:rPr lang="en-US" sz="1200" b="1">
                <a:solidFill>
                  <a:sysClr val="windowText" lastClr="000000"/>
                </a:solidFill>
              </a:rPr>
              <a:t> </a:t>
            </a:r>
            <a:r>
              <a:rPr lang="en-US" sz="1200" b="0">
                <a:solidFill>
                  <a:sysClr val="windowText" lastClr="000000"/>
                </a:solidFill>
              </a:rPr>
              <a:t>Répartition (en %) des élèves de terminale générale</a:t>
            </a:r>
            <a:r>
              <a:rPr lang="en-US" sz="1200" b="0" baseline="0">
                <a:solidFill>
                  <a:sysClr val="windowText" lastClr="000000"/>
                </a:solidFill>
              </a:rPr>
              <a:t> à la rentrée 2020 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n-US" sz="1200" b="0" baseline="0">
                <a:solidFill>
                  <a:sysClr val="windowText" lastClr="000000"/>
                </a:solidFill>
              </a:rPr>
              <a:t>selon l</a:t>
            </a:r>
            <a:r>
              <a:rPr lang="en-US" sz="1200" b="0">
                <a:solidFill>
                  <a:sysClr val="windowText" lastClr="000000"/>
                </a:solidFill>
              </a:rPr>
              <a:t>es 17 doublettes </a:t>
            </a:r>
            <a:r>
              <a:rPr lang="en-US" sz="1200" b="0" baseline="0">
                <a:solidFill>
                  <a:sysClr val="windowText" lastClr="000000"/>
                </a:solidFill>
              </a:rPr>
              <a:t>les plus choisies dans l'académie de la Réunion</a:t>
            </a:r>
            <a:endParaRPr lang="en-US" sz="12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330525101256075"/>
          <c:y val="1.5415397880604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2A-4B78-BF8C-E67F6D6B04F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DF21FC3-BA5D-49C3-B2A9-DB2B01C6865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F2A-4B78-BF8C-E67F6D6B04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2081FCB-35AA-4AA7-80A6-967A75BDA0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F2A-4B78-BF8C-E67F6D6B0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0474E14-0E60-490B-8672-B07C5BA114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F2A-4B78-BF8C-E67F6D6B0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E7667E-7A79-480B-BE92-5C8CCFDB76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F2A-4B78-BF8C-E67F6D6B04F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CC73263-4D89-4DDF-A366-69EC264552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F2A-4B78-BF8C-E67F6D6B04F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D165091-DD1C-4F80-BC7F-2A747792AB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F2A-4B78-BF8C-E67F6D6B04F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04983E3-304F-4F07-9196-12C7DD31A72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F2A-4B78-BF8C-E67F6D6B04F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482D3CB-2425-4686-950C-3C273A5BD89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F2A-4B78-BF8C-E67F6D6B04F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EBF2A55-3305-47C1-8A0C-11FF772353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F2A-4B78-BF8C-E67F6D6B04F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6ECC4A9-39B2-4FF6-9A02-A314B2037E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F2A-4B78-BF8C-E67F6D6B04F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DD3C8A7-8376-403E-9C23-BA98C48962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F2A-4B78-BF8C-E67F6D6B04F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D293C04-1B06-40A8-9D59-6DAC4AD01FE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F2A-4B78-BF8C-E67F6D6B04F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C03E35F-ED4E-48C2-AC46-87C6979899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F2A-4B78-BF8C-E67F6D6B04F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BF7BEEF-200E-4F28-A2BA-C1D218578F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F2A-4B78-BF8C-E67F6D6B04F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78B6570-26C7-43E2-BB22-732D4439BD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F2A-4B78-BF8C-E67F6D6B04F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219CD98-40B9-4DFE-8625-416C881AAD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F2A-4B78-BF8C-E67F6D6B04F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9D02DE6-1607-48B5-9EED-F5B9CB69531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F2A-4B78-BF8C-E67F6D6B04F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9338592-3452-46F4-8219-46BFBEE7CF7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F2A-4B78-BF8C-E67F6D6B0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'Tab3 Doublettes les + choisies'!$A$32:$A$49</c:f>
              <c:strCache>
                <c:ptCount val="18"/>
                <c:pt idx="0">
                  <c:v>Autres</c:v>
                </c:pt>
                <c:pt idx="1">
                  <c:v>Langues, litt &amp; cult étrang &amp; reg / mathématiques</c:v>
                </c:pt>
                <c:pt idx="2">
                  <c:v>Humanités, littérature et philo / sciences de la vie et de la terre</c:v>
                </c:pt>
                <c:pt idx="3">
                  <c:v>Hist-géo géopolitiq &amp; sc.politiq / sciences de la vie et de la terre</c:v>
                </c:pt>
                <c:pt idx="4">
                  <c:v>Langues, litt &amp; cult étrang &amp; reg / sciences de la vie et de la terre</c:v>
                </c:pt>
                <c:pt idx="5">
                  <c:v>Maths / sc. de l’ingenieur et sc. physiques</c:v>
                </c:pt>
                <c:pt idx="6">
                  <c:v>Humanités, littérature et philo / sciences économiques et sociales</c:v>
                </c:pt>
                <c:pt idx="7">
                  <c:v>Maths / numérique et sciences informatiques</c:v>
                </c:pt>
                <c:pt idx="8">
                  <c:v>Sciences de la vie et de la terre / sciences économiques et sociales</c:v>
                </c:pt>
                <c:pt idx="9">
                  <c:v>Langues, litt &amp; cult étrang &amp; reg / sciences économiques et sociales</c:v>
                </c:pt>
                <c:pt idx="10">
                  <c:v>Humanités, littérature et philo / langues, litt &amp; cult étrang &amp; reg</c:v>
                </c:pt>
                <c:pt idx="11">
                  <c:v>Maths / sciences économiques et sociales</c:v>
                </c:pt>
                <c:pt idx="12">
                  <c:v>Hist-géo géopolitiq &amp; sc.politiq / langues, litt &amp; cult étrang &amp; reg</c:v>
                </c:pt>
                <c:pt idx="13">
                  <c:v>Hist-géo géopolitiq &amp; sc.politiq / humanités, littérature et philo</c:v>
                </c:pt>
                <c:pt idx="14">
                  <c:v>Maths / sciences de la vie et de la terre</c:v>
                </c:pt>
                <c:pt idx="15">
                  <c:v>Hist-géo géopolitiq &amp; sc.politiq / sciences économiques et sociales</c:v>
                </c:pt>
                <c:pt idx="16">
                  <c:v>Maths / physique-chimie</c:v>
                </c:pt>
                <c:pt idx="17">
                  <c:v>Physique-chimie / sciences de la vie et de la terre</c:v>
                </c:pt>
              </c:strCache>
            </c:strRef>
          </c:cat>
          <c:val>
            <c:numRef>
              <c:f>'Tab3 Doublettes les + choisies'!$C$32:$C$49</c:f>
              <c:numCache>
                <c:formatCode>0.0</c:formatCode>
                <c:ptCount val="18"/>
                <c:pt idx="0">
                  <c:v>11.76027139087825</c:v>
                </c:pt>
                <c:pt idx="1">
                  <c:v>1.2627214474180173</c:v>
                </c:pt>
                <c:pt idx="2">
                  <c:v>1.3569543912551827</c:v>
                </c:pt>
                <c:pt idx="3">
                  <c:v>1.6961929890689786</c:v>
                </c:pt>
                <c:pt idx="4">
                  <c:v>1.7338861666038448</c:v>
                </c:pt>
                <c:pt idx="5">
                  <c:v>2.7892951375800981</c:v>
                </c:pt>
                <c:pt idx="6">
                  <c:v>2.8646814926498303</c:v>
                </c:pt>
                <c:pt idx="7">
                  <c:v>3.0531473803241611</c:v>
                </c:pt>
                <c:pt idx="8">
                  <c:v>3.1473803241613267</c:v>
                </c:pt>
                <c:pt idx="9">
                  <c:v>4.2216358839050132</c:v>
                </c:pt>
                <c:pt idx="10">
                  <c:v>4.240482472672447</c:v>
                </c:pt>
                <c:pt idx="11">
                  <c:v>4.5797210704862419</c:v>
                </c:pt>
                <c:pt idx="12">
                  <c:v>4.9754994346023365</c:v>
                </c:pt>
                <c:pt idx="13">
                  <c:v>5.352431209950999</c:v>
                </c:pt>
                <c:pt idx="14">
                  <c:v>8.3867320015077276</c:v>
                </c:pt>
                <c:pt idx="15">
                  <c:v>10.591782887297398</c:v>
                </c:pt>
                <c:pt idx="16">
                  <c:v>12.36336223143611</c:v>
                </c:pt>
                <c:pt idx="17">
                  <c:v>15.623822088202036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'Tab3 Doublettes les + choisies'!$C$32:$C$49</c15:f>
                <c15:dlblRangeCache>
                  <c:ptCount val="18"/>
                  <c:pt idx="0">
                    <c:v>11,8</c:v>
                  </c:pt>
                  <c:pt idx="1">
                    <c:v>1,3</c:v>
                  </c:pt>
                  <c:pt idx="2">
                    <c:v>1,4</c:v>
                  </c:pt>
                  <c:pt idx="3">
                    <c:v>1,7</c:v>
                  </c:pt>
                  <c:pt idx="4">
                    <c:v>1,7</c:v>
                  </c:pt>
                  <c:pt idx="5">
                    <c:v>2,8</c:v>
                  </c:pt>
                  <c:pt idx="6">
                    <c:v>2,9</c:v>
                  </c:pt>
                  <c:pt idx="7">
                    <c:v>3,1</c:v>
                  </c:pt>
                  <c:pt idx="8">
                    <c:v>3,1</c:v>
                  </c:pt>
                  <c:pt idx="9">
                    <c:v>4,2</c:v>
                  </c:pt>
                  <c:pt idx="10">
                    <c:v>4,2</c:v>
                  </c:pt>
                  <c:pt idx="11">
                    <c:v>4,6</c:v>
                  </c:pt>
                  <c:pt idx="12">
                    <c:v>5,0</c:v>
                  </c:pt>
                  <c:pt idx="13">
                    <c:v>5,4</c:v>
                  </c:pt>
                  <c:pt idx="14">
                    <c:v>8,4</c:v>
                  </c:pt>
                  <c:pt idx="15">
                    <c:v>10,6</c:v>
                  </c:pt>
                  <c:pt idx="16">
                    <c:v>12,4</c:v>
                  </c:pt>
                  <c:pt idx="17">
                    <c:v>15,6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BF2A-4B78-BF8C-E67F6D6B04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330026672"/>
        <c:axId val="326048512"/>
      </c:barChart>
      <c:catAx>
        <c:axId val="33002667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6048512"/>
        <c:crosses val="autoZero"/>
        <c:auto val="1"/>
        <c:lblAlgn val="ctr"/>
        <c:lblOffset val="100"/>
        <c:noMultiLvlLbl val="0"/>
      </c:catAx>
      <c:valAx>
        <c:axId val="32604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i="1"/>
                  <a:t>Source : Base scolarité Sysca / Enseignement public et privé</a:t>
                </a:r>
              </a:p>
            </c:rich>
          </c:tx>
          <c:layout>
            <c:manualLayout>
              <c:xMode val="edge"/>
              <c:yMode val="edge"/>
              <c:x val="8.7756060465193891E-3"/>
              <c:y val="0.952491320750511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0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rgbClr val="0000FF"/>
                </a:solidFill>
                <a:effectLst/>
              </a:rPr>
              <a:t>Graphique 1 : 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Répartition (en %) par sexe des élèves de terminale générale à la rentrée 2021 selon les 17 doublettes les plus choisies dans l'académie de La Réunion</a:t>
            </a:r>
            <a:endParaRPr lang="fr-FR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'Tab5 Part Filles Garçons'!$B$3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'Tab5 Part Filles Garçons'!$A$4:$A$21</c:f>
              <c:strCache>
                <c:ptCount val="18"/>
                <c:pt idx="0">
                  <c:v>Autres</c:v>
                </c:pt>
                <c:pt idx="1">
                  <c:v>Physique-chimie / sciences de la vie et de la terre</c:v>
                </c:pt>
                <c:pt idx="2">
                  <c:v>Hist.-géo. géopolitiq &amp; sc.politiq / sciences économiques et sociales</c:v>
                </c:pt>
                <c:pt idx="3">
                  <c:v>Maths / physique-chimie</c:v>
                </c:pt>
                <c:pt idx="4">
                  <c:v>Maths / sciences de la vie et de la terre</c:v>
                </c:pt>
                <c:pt idx="5">
                  <c:v>Hist.-géo. géopolitiq &amp; sc.politiq / humanités, littérature et philo</c:v>
                </c:pt>
                <c:pt idx="6">
                  <c:v>Humanités, littérature et philo / langues, litt &amp; cult étrang &amp; reg</c:v>
                </c:pt>
                <c:pt idx="7">
                  <c:v>Hist.-géo. géopolitiq &amp; sc.politiq / langues, litt &amp; cult étrang &amp; reg</c:v>
                </c:pt>
                <c:pt idx="8">
                  <c:v>Langues, litt &amp; cult étrang &amp; reg / sciences économiques et sociales</c:v>
                </c:pt>
                <c:pt idx="9">
                  <c:v>Maths / sciences économiques et sociales</c:v>
                </c:pt>
                <c:pt idx="10">
                  <c:v>Humanités, littérature et philo / sciences économiques et sociales</c:v>
                </c:pt>
                <c:pt idx="11">
                  <c:v>Sciences de la vie et de la terre / sciences économiques et sociales</c:v>
                </c:pt>
                <c:pt idx="12">
                  <c:v>Maths / sc. de l’ingenieur et sc. physiques</c:v>
                </c:pt>
                <c:pt idx="13">
                  <c:v>Maths / numérique et sciences informatiques</c:v>
                </c:pt>
                <c:pt idx="14">
                  <c:v>Langues, litt &amp; cult étrang &amp; reg / sciences de la vie et de la terre</c:v>
                </c:pt>
                <c:pt idx="15">
                  <c:v>Hist.-géo. géopolitiq &amp; sc.politiq / sciences de la vie et de la terre</c:v>
                </c:pt>
                <c:pt idx="16">
                  <c:v>Humanités, littérature et philo / sciences de la vie et de la terre</c:v>
                </c:pt>
                <c:pt idx="17">
                  <c:v>Hist.-géo. géopolitiq &amp; sc.politiq / maths</c:v>
                </c:pt>
              </c:strCache>
            </c:strRef>
          </c:cat>
          <c:val>
            <c:numRef>
              <c:f>'Tab5 Part Filles Garçons'!$B$4:$B$21</c:f>
              <c:numCache>
                <c:formatCode>0.0</c:formatCode>
                <c:ptCount val="18"/>
                <c:pt idx="0">
                  <c:v>57.618437900128036</c:v>
                </c:pt>
                <c:pt idx="1">
                  <c:v>64.444444444444443</c:v>
                </c:pt>
                <c:pt idx="2">
                  <c:v>61.601307189542489</c:v>
                </c:pt>
                <c:pt idx="3">
                  <c:v>33.728813559322035</c:v>
                </c:pt>
                <c:pt idx="4">
                  <c:v>56.797583081570998</c:v>
                </c:pt>
                <c:pt idx="5">
                  <c:v>73.983739837398375</c:v>
                </c:pt>
                <c:pt idx="6">
                  <c:v>86.008230452674894</c:v>
                </c:pt>
                <c:pt idx="7">
                  <c:v>78.333333333333329</c:v>
                </c:pt>
                <c:pt idx="8">
                  <c:v>76.170212765957444</c:v>
                </c:pt>
                <c:pt idx="9">
                  <c:v>45.454545454545453</c:v>
                </c:pt>
                <c:pt idx="10">
                  <c:v>82.089552238805979</c:v>
                </c:pt>
                <c:pt idx="11">
                  <c:v>63.316582914572862</c:v>
                </c:pt>
                <c:pt idx="12">
                  <c:v>18.300653594771241</c:v>
                </c:pt>
                <c:pt idx="13">
                  <c:v>6.7226890756302522</c:v>
                </c:pt>
                <c:pt idx="14">
                  <c:v>77.011494252873561</c:v>
                </c:pt>
                <c:pt idx="15">
                  <c:v>54.117647058823529</c:v>
                </c:pt>
                <c:pt idx="16">
                  <c:v>81.944444444444443</c:v>
                </c:pt>
                <c:pt idx="17">
                  <c:v>53.125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9-4E81-9079-64838736ABFA}"/>
            </c:ext>
          </c:extLst>
        </c:ser>
        <c:ser>
          <c:idx val="1"/>
          <c:order val="1"/>
          <c:tx>
            <c:strRef>
              <c:f>'Tab5 Part Filles Garçons'!$C$3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'Tab5 Part Filles Garçons'!$A$4:$A$21</c:f>
              <c:strCache>
                <c:ptCount val="18"/>
                <c:pt idx="0">
                  <c:v>Autres</c:v>
                </c:pt>
                <c:pt idx="1">
                  <c:v>Physique-chimie / sciences de la vie et de la terre</c:v>
                </c:pt>
                <c:pt idx="2">
                  <c:v>Hist.-géo. géopolitiq &amp; sc.politiq / sciences économiques et sociales</c:v>
                </c:pt>
                <c:pt idx="3">
                  <c:v>Maths / physique-chimie</c:v>
                </c:pt>
                <c:pt idx="4">
                  <c:v>Maths / sciences de la vie et de la terre</c:v>
                </c:pt>
                <c:pt idx="5">
                  <c:v>Hist.-géo. géopolitiq &amp; sc.politiq / humanités, littérature et philo</c:v>
                </c:pt>
                <c:pt idx="6">
                  <c:v>Humanités, littérature et philo / langues, litt &amp; cult étrang &amp; reg</c:v>
                </c:pt>
                <c:pt idx="7">
                  <c:v>Hist.-géo. géopolitiq &amp; sc.politiq / langues, litt &amp; cult étrang &amp; reg</c:v>
                </c:pt>
                <c:pt idx="8">
                  <c:v>Langues, litt &amp; cult étrang &amp; reg / sciences économiques et sociales</c:v>
                </c:pt>
                <c:pt idx="9">
                  <c:v>Maths / sciences économiques et sociales</c:v>
                </c:pt>
                <c:pt idx="10">
                  <c:v>Humanités, littérature et philo / sciences économiques et sociales</c:v>
                </c:pt>
                <c:pt idx="11">
                  <c:v>Sciences de la vie et de la terre / sciences économiques et sociales</c:v>
                </c:pt>
                <c:pt idx="12">
                  <c:v>Maths / sc. de l’ingenieur et sc. physiques</c:v>
                </c:pt>
                <c:pt idx="13">
                  <c:v>Maths / numérique et sciences informatiques</c:v>
                </c:pt>
                <c:pt idx="14">
                  <c:v>Langues, litt &amp; cult étrang &amp; reg / sciences de la vie et de la terre</c:v>
                </c:pt>
                <c:pt idx="15">
                  <c:v>Hist.-géo. géopolitiq &amp; sc.politiq / sciences de la vie et de la terre</c:v>
                </c:pt>
                <c:pt idx="16">
                  <c:v>Humanités, littérature et philo / sciences de la vie et de la terre</c:v>
                </c:pt>
                <c:pt idx="17">
                  <c:v>Hist.-géo. géopolitiq &amp; sc.politiq / maths</c:v>
                </c:pt>
              </c:strCache>
            </c:strRef>
          </c:cat>
          <c:val>
            <c:numRef>
              <c:f>'Tab5 Part Filles Garçons'!$C$4:$C$21</c:f>
              <c:numCache>
                <c:formatCode>0.0</c:formatCode>
                <c:ptCount val="18"/>
                <c:pt idx="0">
                  <c:v>42.381562099871964</c:v>
                </c:pt>
                <c:pt idx="1">
                  <c:v>35.555555555555557</c:v>
                </c:pt>
                <c:pt idx="2">
                  <c:v>38.398692810457518</c:v>
                </c:pt>
                <c:pt idx="3">
                  <c:v>66.271186440677965</c:v>
                </c:pt>
                <c:pt idx="4">
                  <c:v>43.202416918429002</c:v>
                </c:pt>
                <c:pt idx="5">
                  <c:v>26.016260162601629</c:v>
                </c:pt>
                <c:pt idx="6">
                  <c:v>13.991769547325102</c:v>
                </c:pt>
                <c:pt idx="7">
                  <c:v>21.666666666666668</c:v>
                </c:pt>
                <c:pt idx="8">
                  <c:v>23.829787234042556</c:v>
                </c:pt>
                <c:pt idx="9">
                  <c:v>54.54545454545454</c:v>
                </c:pt>
                <c:pt idx="10">
                  <c:v>17.910447761194028</c:v>
                </c:pt>
                <c:pt idx="11">
                  <c:v>36.683417085427131</c:v>
                </c:pt>
                <c:pt idx="12">
                  <c:v>81.699346405228752</c:v>
                </c:pt>
                <c:pt idx="13">
                  <c:v>93.277310924369743</c:v>
                </c:pt>
                <c:pt idx="14">
                  <c:v>22.988505747126435</c:v>
                </c:pt>
                <c:pt idx="15">
                  <c:v>45.882352941176471</c:v>
                </c:pt>
                <c:pt idx="16">
                  <c:v>18.055555555555554</c:v>
                </c:pt>
                <c:pt idx="17">
                  <c:v>46.875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9-4E81-9079-64838736A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120890623"/>
        <c:axId val="1913141039"/>
      </c:barChart>
      <c:catAx>
        <c:axId val="2120890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3141039"/>
        <c:crosses val="autoZero"/>
        <c:auto val="1"/>
        <c:lblAlgn val="ctr"/>
        <c:lblOffset val="100"/>
        <c:noMultiLvlLbl val="0"/>
      </c:catAx>
      <c:valAx>
        <c:axId val="191314103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0890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431623931623936"/>
          <c:y val="0.93447873864230702"/>
          <c:w val="0.23202004294917677"/>
          <c:h val="4.833544547461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rgbClr val="0000FF"/>
                </a:solidFill>
                <a:effectLst/>
              </a:rPr>
              <a:t>Graphique 1 : 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Répartition (en %) par sexe des élèves de terminale générale à la rentrée 2020 selon les 17 doublettes les plus choisies dans l'académie de La Réunion</a:t>
            </a:r>
            <a:endParaRPr lang="fr-FR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'Tab5 Part Filles Garçons'!$B$31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'Tab5 Part Filles Garçons'!$A$32:$A$49</c:f>
              <c:strCache>
                <c:ptCount val="18"/>
                <c:pt idx="0">
                  <c:v>Autres</c:v>
                </c:pt>
                <c:pt idx="1">
                  <c:v>Langues, litt &amp; cult étrang &amp; reg / mathématiques</c:v>
                </c:pt>
                <c:pt idx="2">
                  <c:v>Humanités, littérature et philo / sciences de la vie et de la terre</c:v>
                </c:pt>
                <c:pt idx="3">
                  <c:v>Hist-géo géopolitiq &amp; sc.politiq / sciences de la vie et de la terre</c:v>
                </c:pt>
                <c:pt idx="4">
                  <c:v>Langues, litt &amp; cult étrang &amp; reg / sciences de la vie et de la terre</c:v>
                </c:pt>
                <c:pt idx="5">
                  <c:v>Maths / sc. de l’ingenieur et sc. physiques</c:v>
                </c:pt>
                <c:pt idx="6">
                  <c:v>Humanités, littérature et philo / sciences économiques et sociales</c:v>
                </c:pt>
                <c:pt idx="7">
                  <c:v>Maths / numérique et sciences informatiques</c:v>
                </c:pt>
                <c:pt idx="8">
                  <c:v>Sciences de la vie et de la terre / sciences économiques et sociales</c:v>
                </c:pt>
                <c:pt idx="9">
                  <c:v>Langues, litt &amp; cult étrang &amp; reg / sciences économiques et sociales</c:v>
                </c:pt>
                <c:pt idx="10">
                  <c:v>Humanités, littérature et philo / langues, litt &amp; cult étrang &amp; reg</c:v>
                </c:pt>
                <c:pt idx="11">
                  <c:v>Maths / sciences économiques et sociales</c:v>
                </c:pt>
                <c:pt idx="12">
                  <c:v>Hist-géo géopolitiq &amp; sc.politiq / langues, litt &amp; cult étrang &amp; reg</c:v>
                </c:pt>
                <c:pt idx="13">
                  <c:v>Hist-géo géopolitiq &amp; sc.politiq / humanités, littérature et philo</c:v>
                </c:pt>
                <c:pt idx="14">
                  <c:v>Maths / sciences de la vie et de la terre</c:v>
                </c:pt>
                <c:pt idx="15">
                  <c:v>Hist-géo géopolitiq &amp; sc.politiq / sciences économiques et sociales</c:v>
                </c:pt>
                <c:pt idx="16">
                  <c:v>Maths / physique-chimie</c:v>
                </c:pt>
                <c:pt idx="17">
                  <c:v>Physique-chimie / sciences de la vie et de la terre</c:v>
                </c:pt>
              </c:strCache>
            </c:strRef>
          </c:cat>
          <c:val>
            <c:numRef>
              <c:f>'Tab5 Part Filles Garçons'!$B$32:$B$49</c:f>
              <c:numCache>
                <c:formatCode>0.0</c:formatCode>
                <c:ptCount val="18"/>
                <c:pt idx="0">
                  <c:v>53.8</c:v>
                </c:pt>
                <c:pt idx="1">
                  <c:v>56.71641791044776</c:v>
                </c:pt>
                <c:pt idx="2">
                  <c:v>84.722222222222214</c:v>
                </c:pt>
                <c:pt idx="3">
                  <c:v>53.333333333333336</c:v>
                </c:pt>
                <c:pt idx="4">
                  <c:v>73.91304347826086</c:v>
                </c:pt>
                <c:pt idx="5">
                  <c:v>12.837837837837837</c:v>
                </c:pt>
                <c:pt idx="6">
                  <c:v>81.578947368421055</c:v>
                </c:pt>
                <c:pt idx="7">
                  <c:v>12.962962962962962</c:v>
                </c:pt>
                <c:pt idx="8">
                  <c:v>58.083832335329348</c:v>
                </c:pt>
                <c:pt idx="9">
                  <c:v>75</c:v>
                </c:pt>
                <c:pt idx="10">
                  <c:v>84</c:v>
                </c:pt>
                <c:pt idx="11">
                  <c:v>53.497942386831276</c:v>
                </c:pt>
                <c:pt idx="12">
                  <c:v>76.13636363636364</c:v>
                </c:pt>
                <c:pt idx="13">
                  <c:v>77.112676056338032</c:v>
                </c:pt>
                <c:pt idx="14">
                  <c:v>56.629213483146067</c:v>
                </c:pt>
                <c:pt idx="15">
                  <c:v>65.12455516014235</c:v>
                </c:pt>
                <c:pt idx="16">
                  <c:v>36.585365853658537</c:v>
                </c:pt>
                <c:pt idx="17">
                  <c:v>63.088057901085648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E-4C9E-9173-4B6507766DD7}"/>
            </c:ext>
          </c:extLst>
        </c:ser>
        <c:ser>
          <c:idx val="1"/>
          <c:order val="1"/>
          <c:tx>
            <c:strRef>
              <c:f>'Tab5 Part Filles Garçons'!$C$31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'Tab5 Part Filles Garçons'!$A$32:$A$49</c:f>
              <c:strCache>
                <c:ptCount val="18"/>
                <c:pt idx="0">
                  <c:v>Autres</c:v>
                </c:pt>
                <c:pt idx="1">
                  <c:v>Langues, litt &amp; cult étrang &amp; reg / mathématiques</c:v>
                </c:pt>
                <c:pt idx="2">
                  <c:v>Humanités, littérature et philo / sciences de la vie et de la terre</c:v>
                </c:pt>
                <c:pt idx="3">
                  <c:v>Hist-géo géopolitiq &amp; sc.politiq / sciences de la vie et de la terre</c:v>
                </c:pt>
                <c:pt idx="4">
                  <c:v>Langues, litt &amp; cult étrang &amp; reg / sciences de la vie et de la terre</c:v>
                </c:pt>
                <c:pt idx="5">
                  <c:v>Maths / sc. de l’ingenieur et sc. physiques</c:v>
                </c:pt>
                <c:pt idx="6">
                  <c:v>Humanités, littérature et philo / sciences économiques et sociales</c:v>
                </c:pt>
                <c:pt idx="7">
                  <c:v>Maths / numérique et sciences informatiques</c:v>
                </c:pt>
                <c:pt idx="8">
                  <c:v>Sciences de la vie et de la terre / sciences économiques et sociales</c:v>
                </c:pt>
                <c:pt idx="9">
                  <c:v>Langues, litt &amp; cult étrang &amp; reg / sciences économiques et sociales</c:v>
                </c:pt>
                <c:pt idx="10">
                  <c:v>Humanités, littérature et philo / langues, litt &amp; cult étrang &amp; reg</c:v>
                </c:pt>
                <c:pt idx="11">
                  <c:v>Maths / sciences économiques et sociales</c:v>
                </c:pt>
                <c:pt idx="12">
                  <c:v>Hist-géo géopolitiq &amp; sc.politiq / langues, litt &amp; cult étrang &amp; reg</c:v>
                </c:pt>
                <c:pt idx="13">
                  <c:v>Hist-géo géopolitiq &amp; sc.politiq / humanités, littérature et philo</c:v>
                </c:pt>
                <c:pt idx="14">
                  <c:v>Maths / sciences de la vie et de la terre</c:v>
                </c:pt>
                <c:pt idx="15">
                  <c:v>Hist-géo géopolitiq &amp; sc.politiq / sciences économiques et sociales</c:v>
                </c:pt>
                <c:pt idx="16">
                  <c:v>Maths / physique-chimie</c:v>
                </c:pt>
                <c:pt idx="17">
                  <c:v>Physique-chimie / sciences de la vie et de la terre</c:v>
                </c:pt>
              </c:strCache>
            </c:strRef>
          </c:cat>
          <c:val>
            <c:numRef>
              <c:f>'Tab5 Part Filles Garçons'!$C$32:$C$49</c:f>
              <c:numCache>
                <c:formatCode>0.0</c:formatCode>
                <c:ptCount val="18"/>
                <c:pt idx="0">
                  <c:v>46.2</c:v>
                </c:pt>
                <c:pt idx="1">
                  <c:v>43.283582089552233</c:v>
                </c:pt>
                <c:pt idx="2">
                  <c:v>15.277777777777779</c:v>
                </c:pt>
                <c:pt idx="3">
                  <c:v>46.666666666666664</c:v>
                </c:pt>
                <c:pt idx="4">
                  <c:v>26.086956521739129</c:v>
                </c:pt>
                <c:pt idx="5">
                  <c:v>87.162162162162161</c:v>
                </c:pt>
                <c:pt idx="6">
                  <c:v>18.421052631578945</c:v>
                </c:pt>
                <c:pt idx="7">
                  <c:v>87.037037037037038</c:v>
                </c:pt>
                <c:pt idx="8">
                  <c:v>41.916167664670652</c:v>
                </c:pt>
                <c:pt idx="9">
                  <c:v>25</c:v>
                </c:pt>
                <c:pt idx="10">
                  <c:v>16</c:v>
                </c:pt>
                <c:pt idx="11">
                  <c:v>46.502057613168724</c:v>
                </c:pt>
                <c:pt idx="12">
                  <c:v>23.863636363636363</c:v>
                </c:pt>
                <c:pt idx="13">
                  <c:v>22.887323943661972</c:v>
                </c:pt>
                <c:pt idx="14">
                  <c:v>43.370786516853933</c:v>
                </c:pt>
                <c:pt idx="15">
                  <c:v>34.87544483985765</c:v>
                </c:pt>
                <c:pt idx="16">
                  <c:v>63.414634146341463</c:v>
                </c:pt>
                <c:pt idx="17">
                  <c:v>36.911942098914352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E-4C9E-9173-4B6507766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120890623"/>
        <c:axId val="1913141039"/>
      </c:barChart>
      <c:catAx>
        <c:axId val="2120890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3141039"/>
        <c:crosses val="autoZero"/>
        <c:auto val="1"/>
        <c:lblAlgn val="ctr"/>
        <c:lblOffset val="100"/>
        <c:noMultiLvlLbl val="0"/>
      </c:catAx>
      <c:valAx>
        <c:axId val="191314103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0890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431623931623936"/>
          <c:y val="0.93447873864230702"/>
          <c:w val="0.23202004294917677"/>
          <c:h val="4.833544547461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371475</xdr:rowOff>
    </xdr:from>
    <xdr:to>
      <xdr:col>17</xdr:col>
      <xdr:colOff>7620</xdr:colOff>
      <xdr:row>22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B96CF68-C76C-49EC-8146-CF90FB983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742950</xdr:colOff>
      <xdr:row>29</xdr:row>
      <xdr:rowOff>0</xdr:rowOff>
    </xdr:from>
    <xdr:to>
      <xdr:col>16</xdr:col>
      <xdr:colOff>750570</xdr:colOff>
      <xdr:row>51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CBA42AD-8F67-495F-B3A0-6544D6D00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1</xdr:row>
      <xdr:rowOff>0</xdr:rowOff>
    </xdr:from>
    <xdr:to>
      <xdr:col>17</xdr:col>
      <xdr:colOff>0</xdr:colOff>
      <xdr:row>24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DB47AB-050F-425B-8736-C295B3E69AD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28</xdr:row>
      <xdr:rowOff>323850</xdr:rowOff>
    </xdr:from>
    <xdr:to>
      <xdr:col>17</xdr:col>
      <xdr:colOff>0</xdr:colOff>
      <xdr:row>52</xdr:row>
      <xdr:rowOff>95250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DCA597E-2F4E-47B7-86D5-81C55512B43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6E402-389F-47DE-BE03-96E770DBF72E}">
  <dimension ref="A1:L27"/>
  <sheetViews>
    <sheetView workbookViewId="0">
      <selection sqref="A1:E1"/>
    </sheetView>
  </sheetViews>
  <sheetFormatPr baseColWidth="10" defaultRowHeight="15" x14ac:dyDescent="0.25"/>
  <cols>
    <col min="1" max="1" width="45.5703125" bestFit="1" customWidth="1"/>
  </cols>
  <sheetData>
    <row r="1" spans="1:12" x14ac:dyDescent="0.25">
      <c r="A1" s="161" t="s">
        <v>148</v>
      </c>
      <c r="B1" s="161"/>
      <c r="C1" s="161"/>
      <c r="D1" s="161"/>
      <c r="E1" s="161"/>
      <c r="F1" s="97"/>
      <c r="G1" s="97"/>
    </row>
    <row r="3" spans="1:12" x14ac:dyDescent="0.25">
      <c r="A3" s="162" t="s">
        <v>12</v>
      </c>
      <c r="B3" s="162"/>
      <c r="C3" s="162"/>
      <c r="D3" s="162"/>
      <c r="E3" s="162"/>
      <c r="I3" s="14"/>
    </row>
    <row r="4" spans="1:12" x14ac:dyDescent="0.25">
      <c r="A4" s="1"/>
      <c r="B4" s="1"/>
      <c r="C4" s="1"/>
      <c r="D4" s="1"/>
      <c r="E4" s="1"/>
    </row>
    <row r="5" spans="1:12" x14ac:dyDescent="0.25">
      <c r="A5" s="1"/>
      <c r="B5" s="158">
        <v>2020</v>
      </c>
      <c r="C5" s="158"/>
      <c r="D5" s="159">
        <v>2021</v>
      </c>
      <c r="E5" s="160"/>
    </row>
    <row r="6" spans="1:12" x14ac:dyDescent="0.25">
      <c r="A6" s="1"/>
      <c r="B6" s="2" t="s">
        <v>0</v>
      </c>
      <c r="C6" s="2" t="s">
        <v>1</v>
      </c>
      <c r="D6" s="2" t="s">
        <v>0</v>
      </c>
      <c r="E6" s="2" t="s">
        <v>1</v>
      </c>
    </row>
    <row r="7" spans="1:12" x14ac:dyDescent="0.25">
      <c r="A7" s="3" t="s">
        <v>2</v>
      </c>
      <c r="B7" s="4">
        <v>2206</v>
      </c>
      <c r="C7" s="5">
        <f>B7/B$11</f>
        <v>0.41575574820957406</v>
      </c>
      <c r="D7" s="4">
        <v>2167</v>
      </c>
      <c r="E7" s="5">
        <f>D7/D$11</f>
        <v>0.40894508397810908</v>
      </c>
    </row>
    <row r="8" spans="1:12" x14ac:dyDescent="0.25">
      <c r="A8" s="3" t="s">
        <v>3</v>
      </c>
      <c r="B8" s="4">
        <v>3100</v>
      </c>
      <c r="C8" s="5">
        <f t="shared" ref="C8:C10" si="0">B8/B$11</f>
        <v>0.58424425179042594</v>
      </c>
      <c r="D8" s="4">
        <v>3132</v>
      </c>
      <c r="E8" s="5">
        <f t="shared" ref="C8:E11" si="1">D8/D$11</f>
        <v>0.59105491602189097</v>
      </c>
    </row>
    <row r="9" spans="1:12" x14ac:dyDescent="0.25">
      <c r="A9" s="3" t="s">
        <v>4</v>
      </c>
      <c r="B9" s="4">
        <v>4764</v>
      </c>
      <c r="C9" s="5">
        <f t="shared" si="0"/>
        <v>0.89785148888051258</v>
      </c>
      <c r="D9" s="4">
        <v>4781</v>
      </c>
      <c r="E9" s="5">
        <f t="shared" si="1"/>
        <v>0.90224570673712023</v>
      </c>
    </row>
    <row r="10" spans="1:12" x14ac:dyDescent="0.25">
      <c r="A10" s="3" t="s">
        <v>5</v>
      </c>
      <c r="B10" s="6">
        <v>542</v>
      </c>
      <c r="C10" s="5">
        <f t="shared" si="0"/>
        <v>0.10214851111948738</v>
      </c>
      <c r="D10" s="4">
        <v>518</v>
      </c>
      <c r="E10" s="5">
        <f t="shared" si="1"/>
        <v>9.7754293262879793E-2</v>
      </c>
    </row>
    <row r="11" spans="1:12" x14ac:dyDescent="0.25">
      <c r="A11" s="7" t="s">
        <v>6</v>
      </c>
      <c r="B11" s="8">
        <f>B7+B8</f>
        <v>5306</v>
      </c>
      <c r="C11" s="9">
        <f t="shared" si="1"/>
        <v>1</v>
      </c>
      <c r="D11" s="8">
        <f>D7+D8</f>
        <v>5299</v>
      </c>
      <c r="E11" s="9">
        <f t="shared" si="1"/>
        <v>1</v>
      </c>
    </row>
    <row r="12" spans="1:12" x14ac:dyDescent="0.25">
      <c r="A12" s="10" t="s">
        <v>248</v>
      </c>
      <c r="B12" s="10"/>
      <c r="C12" s="10"/>
      <c r="D12" s="1"/>
      <c r="E12" s="1"/>
      <c r="I12" s="15"/>
      <c r="J12" s="15"/>
      <c r="K12" s="15"/>
      <c r="L12" s="15"/>
    </row>
    <row r="13" spans="1:12" x14ac:dyDescent="0.25">
      <c r="A13" s="11"/>
      <c r="B13" s="11"/>
      <c r="C13" s="11"/>
      <c r="D13" s="1"/>
      <c r="E13" s="1"/>
    </row>
    <row r="14" spans="1:12" x14ac:dyDescent="0.25">
      <c r="A14" s="1"/>
      <c r="B14" s="1"/>
      <c r="C14" s="1"/>
      <c r="D14" s="1"/>
      <c r="E14" s="1"/>
      <c r="I14" s="15"/>
    </row>
    <row r="15" spans="1:12" x14ac:dyDescent="0.25">
      <c r="A15" s="1"/>
      <c r="B15" s="1"/>
      <c r="C15" s="1"/>
      <c r="D15" s="1"/>
      <c r="E15" s="1"/>
      <c r="I15" s="15"/>
      <c r="K15" s="15"/>
    </row>
    <row r="16" spans="1:12" x14ac:dyDescent="0.25">
      <c r="A16" s="1"/>
      <c r="B16" s="1"/>
      <c r="C16" s="1"/>
      <c r="D16" s="1"/>
      <c r="E16" s="1"/>
      <c r="K16" s="15"/>
    </row>
    <row r="17" spans="1:5" x14ac:dyDescent="0.25">
      <c r="A17" s="162" t="s">
        <v>13</v>
      </c>
      <c r="B17" s="162"/>
      <c r="C17" s="162"/>
      <c r="D17" s="162"/>
      <c r="E17" s="162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58">
        <v>2020</v>
      </c>
      <c r="C19" s="158"/>
      <c r="D19" s="159">
        <v>2021</v>
      </c>
      <c r="E19" s="160"/>
    </row>
    <row r="20" spans="1:5" x14ac:dyDescent="0.25">
      <c r="A20" s="1"/>
      <c r="B20" s="2" t="s">
        <v>0</v>
      </c>
      <c r="C20" s="2" t="s">
        <v>1</v>
      </c>
      <c r="D20" s="2" t="s">
        <v>0</v>
      </c>
      <c r="E20" s="2" t="s">
        <v>1</v>
      </c>
    </row>
    <row r="21" spans="1:5" x14ac:dyDescent="0.25">
      <c r="A21" s="12" t="s">
        <v>7</v>
      </c>
      <c r="B21" s="4">
        <v>1315</v>
      </c>
      <c r="C21" s="5">
        <f>B21/B$26</f>
        <v>0.2478326422917452</v>
      </c>
      <c r="D21" s="13">
        <v>1373</v>
      </c>
      <c r="E21" s="5">
        <f>D21/D$26</f>
        <v>0.2591054916021891</v>
      </c>
    </row>
    <row r="22" spans="1:5" x14ac:dyDescent="0.25">
      <c r="A22" s="12" t="s">
        <v>8</v>
      </c>
      <c r="B22" s="4">
        <v>584</v>
      </c>
      <c r="C22" s="5">
        <f t="shared" ref="C22:C25" si="2">B22/B$26</f>
        <v>0.11006407840180928</v>
      </c>
      <c r="D22" s="13">
        <v>584</v>
      </c>
      <c r="E22" s="5">
        <f t="shared" ref="C22:E26" si="3">D22/D$26</f>
        <v>0.11020947348556331</v>
      </c>
    </row>
    <row r="23" spans="1:5" x14ac:dyDescent="0.25">
      <c r="A23" s="12" t="s">
        <v>9</v>
      </c>
      <c r="B23" s="4">
        <v>1493</v>
      </c>
      <c r="C23" s="5">
        <f t="shared" si="2"/>
        <v>0.2813795702977761</v>
      </c>
      <c r="D23" s="13">
        <v>1498</v>
      </c>
      <c r="E23" s="5">
        <f t="shared" si="3"/>
        <v>0.28269484808454426</v>
      </c>
    </row>
    <row r="24" spans="1:5" x14ac:dyDescent="0.25">
      <c r="A24" s="12" t="s">
        <v>10</v>
      </c>
      <c r="B24" s="4">
        <v>1898</v>
      </c>
      <c r="C24" s="5">
        <f t="shared" si="2"/>
        <v>0.35770825480588014</v>
      </c>
      <c r="D24" s="13">
        <v>1815</v>
      </c>
      <c r="E24" s="5">
        <f t="shared" si="3"/>
        <v>0.34251745612379692</v>
      </c>
    </row>
    <row r="25" spans="1:5" x14ac:dyDescent="0.25">
      <c r="A25" s="12" t="s">
        <v>11</v>
      </c>
      <c r="B25" s="4">
        <v>16</v>
      </c>
      <c r="C25" s="5">
        <f t="shared" si="2"/>
        <v>3.0154542027892952E-3</v>
      </c>
      <c r="D25" s="13">
        <v>29</v>
      </c>
      <c r="E25" s="5">
        <f t="shared" si="3"/>
        <v>5.472730703906397E-3</v>
      </c>
    </row>
    <row r="26" spans="1:5" x14ac:dyDescent="0.25">
      <c r="A26" s="7" t="s">
        <v>6</v>
      </c>
      <c r="B26" s="8">
        <f>SUM(B21:B25)</f>
        <v>5306</v>
      </c>
      <c r="C26" s="9">
        <f t="shared" si="3"/>
        <v>1</v>
      </c>
      <c r="D26" s="8">
        <f>SUM(D21:D25)</f>
        <v>5299</v>
      </c>
      <c r="E26" s="9">
        <f t="shared" si="3"/>
        <v>1</v>
      </c>
    </row>
    <row r="27" spans="1:5" x14ac:dyDescent="0.25">
      <c r="A27" s="10" t="s">
        <v>248</v>
      </c>
      <c r="B27" s="10"/>
      <c r="C27" s="10"/>
      <c r="D27" s="1"/>
      <c r="E27" s="1"/>
    </row>
  </sheetData>
  <mergeCells count="7">
    <mergeCell ref="B19:C19"/>
    <mergeCell ref="D19:E19"/>
    <mergeCell ref="A1:E1"/>
    <mergeCell ref="A3:E3"/>
    <mergeCell ref="B5:C5"/>
    <mergeCell ref="D5:E5"/>
    <mergeCell ref="A17:E17"/>
  </mergeCells>
  <pageMargins left="0.7" right="0.7" top="0.75" bottom="0.75" header="0.3" footer="0.3"/>
  <pageSetup paperSize="9" orientation="portrait" r:id="rId1"/>
  <ignoredErrors>
    <ignoredError sqref="C11 C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A740C-83B8-4305-BF53-B9986CED3DD8}">
  <dimension ref="A1:AF57"/>
  <sheetViews>
    <sheetView workbookViewId="0">
      <selection activeCell="AA10" sqref="AA10"/>
    </sheetView>
  </sheetViews>
  <sheetFormatPr baseColWidth="10" defaultRowHeight="15" x14ac:dyDescent="0.25"/>
  <cols>
    <col min="1" max="1" width="37.140625" bestFit="1" customWidth="1"/>
    <col min="2" max="2" width="6.85546875" customWidth="1"/>
    <col min="3" max="3" width="7.7109375" customWidth="1"/>
    <col min="4" max="4" width="8.85546875" customWidth="1"/>
    <col min="5" max="12" width="7.5703125" customWidth="1"/>
    <col min="13" max="13" width="6.85546875" customWidth="1"/>
    <col min="14" max="14" width="7.7109375" customWidth="1"/>
    <col min="15" max="15" width="8.85546875" customWidth="1"/>
    <col min="16" max="23" width="7.5703125" customWidth="1"/>
    <col min="26" max="26" width="16.28515625" bestFit="1" customWidth="1"/>
    <col min="27" max="27" width="5.42578125" bestFit="1" customWidth="1"/>
    <col min="28" max="28" width="6.7109375" bestFit="1" customWidth="1"/>
    <col min="29" max="29" width="5.42578125" bestFit="1" customWidth="1"/>
    <col min="30" max="30" width="6.7109375" bestFit="1" customWidth="1"/>
  </cols>
  <sheetData>
    <row r="1" spans="1:32" ht="15.75" x14ac:dyDescent="0.25">
      <c r="A1" s="163" t="s">
        <v>149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89"/>
      <c r="Y1" s="89"/>
      <c r="Z1" s="89"/>
    </row>
    <row r="2" spans="1:32" ht="16.5" thickBo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89"/>
      <c r="Y2" s="89"/>
      <c r="Z2" s="89"/>
    </row>
    <row r="3" spans="1:32" ht="15.75" thickBot="1" x14ac:dyDescent="0.3">
      <c r="A3" s="96"/>
      <c r="B3" s="164">
        <v>2020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67">
        <v>2021</v>
      </c>
      <c r="N3" s="168"/>
      <c r="O3" s="168"/>
      <c r="P3" s="168"/>
      <c r="Q3" s="168"/>
      <c r="R3" s="168"/>
      <c r="S3" s="168"/>
      <c r="T3" s="168"/>
      <c r="U3" s="168"/>
      <c r="V3" s="168"/>
      <c r="W3" s="169"/>
      <c r="X3" s="89"/>
      <c r="Y3" s="89"/>
      <c r="Z3" s="89"/>
    </row>
    <row r="4" spans="1:32" ht="53.25" x14ac:dyDescent="0.25">
      <c r="A4" s="16" t="s">
        <v>14</v>
      </c>
      <c r="B4" s="51" t="s">
        <v>15</v>
      </c>
      <c r="C4" s="52" t="s">
        <v>16</v>
      </c>
      <c r="D4" s="57" t="s">
        <v>17</v>
      </c>
      <c r="E4" s="58" t="s">
        <v>18</v>
      </c>
      <c r="F4" s="52" t="s">
        <v>19</v>
      </c>
      <c r="G4" s="52" t="s">
        <v>20</v>
      </c>
      <c r="H4" s="59" t="s">
        <v>21</v>
      </c>
      <c r="I4" s="56" t="s">
        <v>22</v>
      </c>
      <c r="J4" s="52" t="s">
        <v>23</v>
      </c>
      <c r="K4" s="52" t="s">
        <v>24</v>
      </c>
      <c r="L4" s="55" t="s">
        <v>25</v>
      </c>
      <c r="M4" s="39" t="s">
        <v>15</v>
      </c>
      <c r="N4" s="37" t="s">
        <v>16</v>
      </c>
      <c r="O4" s="44" t="s">
        <v>17</v>
      </c>
      <c r="P4" s="42" t="s">
        <v>18</v>
      </c>
      <c r="Q4" s="37" t="s">
        <v>19</v>
      </c>
      <c r="R4" s="37" t="s">
        <v>20</v>
      </c>
      <c r="S4" s="49" t="s">
        <v>21</v>
      </c>
      <c r="T4" s="42" t="s">
        <v>22</v>
      </c>
      <c r="U4" s="37" t="s">
        <v>23</v>
      </c>
      <c r="V4" s="37" t="s">
        <v>24</v>
      </c>
      <c r="W4" s="40" t="s">
        <v>25</v>
      </c>
      <c r="X4" s="89"/>
      <c r="Y4" s="89"/>
      <c r="Z4" s="89"/>
    </row>
    <row r="5" spans="1:32" x14ac:dyDescent="0.25">
      <c r="A5" s="17" t="s">
        <v>29</v>
      </c>
      <c r="B5" s="53">
        <v>1758</v>
      </c>
      <c r="C5" s="50">
        <v>33.132303053147382</v>
      </c>
      <c r="D5" s="45">
        <v>26.9</v>
      </c>
      <c r="E5" s="20">
        <v>1592</v>
      </c>
      <c r="F5" s="21">
        <v>33.417296389588579</v>
      </c>
      <c r="G5" s="22">
        <v>166</v>
      </c>
      <c r="H5" s="45">
        <v>30.627306273062732</v>
      </c>
      <c r="I5" s="47">
        <v>1076</v>
      </c>
      <c r="J5" s="21">
        <v>34.70967741935484</v>
      </c>
      <c r="K5" s="22">
        <v>682</v>
      </c>
      <c r="L5" s="23">
        <v>30.915684496826835</v>
      </c>
      <c r="M5" s="18">
        <v>1656</v>
      </c>
      <c r="N5" s="19">
        <v>31.251179467824119</v>
      </c>
      <c r="O5" s="45">
        <v>25.8</v>
      </c>
      <c r="P5" s="29">
        <v>1515</v>
      </c>
      <c r="Q5" s="21">
        <v>31.687931395105629</v>
      </c>
      <c r="R5" s="28">
        <v>141</v>
      </c>
      <c r="S5" s="45">
        <v>27.220077220077222</v>
      </c>
      <c r="T5" s="47">
        <v>1035</v>
      </c>
      <c r="U5" s="21">
        <v>33.045977011494251</v>
      </c>
      <c r="V5" s="22">
        <v>621</v>
      </c>
      <c r="W5" s="23">
        <v>28.657129672358099</v>
      </c>
      <c r="X5" s="94"/>
      <c r="Y5" s="89"/>
      <c r="Z5" s="89"/>
      <c r="AF5" s="34"/>
    </row>
    <row r="6" spans="1:32" x14ac:dyDescent="0.25">
      <c r="A6" s="17" t="s">
        <v>30</v>
      </c>
      <c r="B6" s="53">
        <v>1823</v>
      </c>
      <c r="C6" s="50">
        <v>34.357331323030529</v>
      </c>
      <c r="D6" s="45">
        <v>41.2</v>
      </c>
      <c r="E6" s="20">
        <v>1579</v>
      </c>
      <c r="F6" s="21">
        <v>33.144416456759025</v>
      </c>
      <c r="G6" s="22">
        <v>244</v>
      </c>
      <c r="H6" s="45">
        <v>45.018450184501845</v>
      </c>
      <c r="I6" s="47">
        <v>757</v>
      </c>
      <c r="J6" s="21">
        <v>24.41935483870968</v>
      </c>
      <c r="K6" s="22">
        <v>1066</v>
      </c>
      <c r="L6" s="23">
        <v>48.322756119673613</v>
      </c>
      <c r="M6" s="18">
        <v>1614</v>
      </c>
      <c r="N6" s="19">
        <v>30.458577090016988</v>
      </c>
      <c r="O6" s="45">
        <v>37.5</v>
      </c>
      <c r="P6" s="29">
        <v>1393</v>
      </c>
      <c r="Q6" s="21">
        <v>29.136163982430453</v>
      </c>
      <c r="R6" s="28">
        <v>221</v>
      </c>
      <c r="S6" s="45">
        <v>42.664092664092664</v>
      </c>
      <c r="T6" s="47">
        <v>648</v>
      </c>
      <c r="U6" s="21">
        <v>20.689655172413794</v>
      </c>
      <c r="V6" s="22">
        <v>966</v>
      </c>
      <c r="W6" s="23">
        <v>44.577757268112599</v>
      </c>
      <c r="X6" s="94"/>
      <c r="Y6" s="89"/>
      <c r="Z6" s="89"/>
      <c r="AF6" s="34"/>
    </row>
    <row r="7" spans="1:32" x14ac:dyDescent="0.25">
      <c r="A7" s="17" t="s">
        <v>31</v>
      </c>
      <c r="B7" s="53">
        <v>1420</v>
      </c>
      <c r="C7" s="50">
        <v>26.762156049754992</v>
      </c>
      <c r="D7" s="45">
        <v>32.9</v>
      </c>
      <c r="E7" s="20">
        <v>1265</v>
      </c>
      <c r="F7" s="21">
        <v>26.553316540722083</v>
      </c>
      <c r="G7" s="22">
        <v>155</v>
      </c>
      <c r="H7" s="45">
        <v>28.597785977859779</v>
      </c>
      <c r="I7" s="47">
        <v>922</v>
      </c>
      <c r="J7" s="21">
        <v>29.741935483870968</v>
      </c>
      <c r="K7" s="22">
        <v>498</v>
      </c>
      <c r="L7" s="23">
        <v>22.574796010879421</v>
      </c>
      <c r="M7" s="18">
        <v>1602</v>
      </c>
      <c r="N7" s="19">
        <v>30.232119267786373</v>
      </c>
      <c r="O7" s="45">
        <v>35.799999999999997</v>
      </c>
      <c r="P7" s="29">
        <v>1461</v>
      </c>
      <c r="Q7" s="21">
        <v>30.558460573101858</v>
      </c>
      <c r="R7" s="28">
        <v>141</v>
      </c>
      <c r="S7" s="45">
        <v>27.220077220077222</v>
      </c>
      <c r="T7" s="47">
        <v>1018</v>
      </c>
      <c r="U7" s="21">
        <v>32.503192848020433</v>
      </c>
      <c r="V7" s="22">
        <v>584</v>
      </c>
      <c r="W7" s="23">
        <v>26.949700046146745</v>
      </c>
      <c r="X7" s="94"/>
      <c r="Y7" s="89"/>
      <c r="Z7" s="89"/>
      <c r="AF7" s="34"/>
    </row>
    <row r="8" spans="1:32" x14ac:dyDescent="0.25">
      <c r="A8" s="17" t="s">
        <v>32</v>
      </c>
      <c r="B8" s="53">
        <v>1565</v>
      </c>
      <c r="C8" s="50">
        <v>29.494911421032793</v>
      </c>
      <c r="D8" s="45">
        <v>33.700000000000003</v>
      </c>
      <c r="E8" s="20">
        <v>1315</v>
      </c>
      <c r="F8" s="21">
        <v>27.60285474391268</v>
      </c>
      <c r="G8" s="22">
        <v>250</v>
      </c>
      <c r="H8" s="45">
        <v>46.125461254612546</v>
      </c>
      <c r="I8" s="47">
        <v>793</v>
      </c>
      <c r="J8" s="21">
        <v>25.58064516129032</v>
      </c>
      <c r="K8" s="22">
        <v>772</v>
      </c>
      <c r="L8" s="23">
        <v>34.995466908431553</v>
      </c>
      <c r="M8" s="18">
        <v>1503</v>
      </c>
      <c r="N8" s="19">
        <v>28.363842234383846</v>
      </c>
      <c r="O8" s="45">
        <v>31.2</v>
      </c>
      <c r="P8" s="29">
        <v>1289</v>
      </c>
      <c r="Q8" s="21">
        <v>26.960886843756537</v>
      </c>
      <c r="R8" s="28">
        <v>214</v>
      </c>
      <c r="S8" s="45">
        <v>41.312741312741316</v>
      </c>
      <c r="T8" s="47">
        <v>774</v>
      </c>
      <c r="U8" s="21">
        <v>24.712643678160919</v>
      </c>
      <c r="V8" s="22">
        <v>729</v>
      </c>
      <c r="W8" s="23">
        <v>33.640978311029073</v>
      </c>
      <c r="X8" s="94"/>
      <c r="Y8" s="89"/>
      <c r="Z8" s="89"/>
      <c r="AF8" s="34"/>
    </row>
    <row r="9" spans="1:32" x14ac:dyDescent="0.25">
      <c r="A9" s="17" t="s">
        <v>33</v>
      </c>
      <c r="B9" s="53">
        <v>1321</v>
      </c>
      <c r="C9" s="50">
        <v>24.896343761779118</v>
      </c>
      <c r="D9" s="45">
        <v>26.5</v>
      </c>
      <c r="E9" s="20">
        <v>1168</v>
      </c>
      <c r="F9" s="21">
        <v>24.517212426532325</v>
      </c>
      <c r="G9" s="22">
        <v>153</v>
      </c>
      <c r="H9" s="45">
        <v>28.228782287822877</v>
      </c>
      <c r="I9" s="47">
        <v>897</v>
      </c>
      <c r="J9" s="21">
        <v>28.935483870967744</v>
      </c>
      <c r="K9" s="22">
        <v>424</v>
      </c>
      <c r="L9" s="23">
        <v>19.220308250226655</v>
      </c>
      <c r="M9" s="18">
        <v>1356</v>
      </c>
      <c r="N9" s="19">
        <v>25.589733912058875</v>
      </c>
      <c r="O9" s="45">
        <v>28</v>
      </c>
      <c r="P9" s="29">
        <v>1200</v>
      </c>
      <c r="Q9" s="21">
        <v>25.099351600083665</v>
      </c>
      <c r="R9" s="28">
        <v>156</v>
      </c>
      <c r="S9" s="45">
        <v>30.115830115830118</v>
      </c>
      <c r="T9" s="47">
        <v>887</v>
      </c>
      <c r="U9" s="21">
        <v>28.320561941251597</v>
      </c>
      <c r="V9" s="22">
        <v>469</v>
      </c>
      <c r="W9" s="23">
        <v>21.642824180895246</v>
      </c>
      <c r="X9" s="94"/>
      <c r="Y9" s="89"/>
      <c r="Z9" s="89"/>
      <c r="AF9" s="34"/>
    </row>
    <row r="10" spans="1:32" x14ac:dyDescent="0.25">
      <c r="A10" s="17" t="s">
        <v>45</v>
      </c>
      <c r="B10" s="53">
        <v>1021</v>
      </c>
      <c r="C10" s="50">
        <v>19.242367131549191</v>
      </c>
      <c r="D10" s="45">
        <v>18.2</v>
      </c>
      <c r="E10" s="20">
        <v>978</v>
      </c>
      <c r="F10" s="21">
        <v>20.528967254408059</v>
      </c>
      <c r="G10" s="22">
        <v>43</v>
      </c>
      <c r="H10" s="45">
        <v>7.9335793357933575</v>
      </c>
      <c r="I10" s="47">
        <v>766</v>
      </c>
      <c r="J10" s="21">
        <v>24.70967741935484</v>
      </c>
      <c r="K10" s="22">
        <v>255</v>
      </c>
      <c r="L10" s="23">
        <v>11.559383499546691</v>
      </c>
      <c r="M10" s="18">
        <f>1138+147</f>
        <v>1285</v>
      </c>
      <c r="N10" s="19">
        <v>24.249858463861106</v>
      </c>
      <c r="O10" s="45">
        <v>19.100000000000001</v>
      </c>
      <c r="P10" s="29">
        <f>1082+147</f>
        <v>1229</v>
      </c>
      <c r="Q10" s="21">
        <v>25.705919263752353</v>
      </c>
      <c r="R10" s="28">
        <v>56</v>
      </c>
      <c r="S10" s="45">
        <v>10.810810810810811</v>
      </c>
      <c r="T10" s="47">
        <f>864+89</f>
        <v>953</v>
      </c>
      <c r="U10" s="21">
        <v>30.427841634738183</v>
      </c>
      <c r="V10" s="22">
        <f>274+58</f>
        <v>332</v>
      </c>
      <c r="W10" s="23">
        <v>15.320719889247808</v>
      </c>
      <c r="X10" s="94"/>
      <c r="Y10" s="89"/>
      <c r="Z10" s="89"/>
      <c r="AF10" s="34"/>
    </row>
    <row r="11" spans="1:32" x14ac:dyDescent="0.25">
      <c r="A11" s="17" t="s">
        <v>34</v>
      </c>
      <c r="B11" s="53">
        <v>842</v>
      </c>
      <c r="C11" s="50">
        <v>15.868827742178665</v>
      </c>
      <c r="D11" s="45">
        <v>9.4</v>
      </c>
      <c r="E11" s="20">
        <v>802</v>
      </c>
      <c r="F11" s="21">
        <v>16.834592779177164</v>
      </c>
      <c r="G11" s="22">
        <v>40</v>
      </c>
      <c r="H11" s="45">
        <v>7.3800738007380069</v>
      </c>
      <c r="I11" s="47">
        <v>678</v>
      </c>
      <c r="J11" s="21">
        <v>21.870967741935484</v>
      </c>
      <c r="K11" s="22">
        <v>164</v>
      </c>
      <c r="L11" s="23">
        <v>7.43427017225748</v>
      </c>
      <c r="M11" s="18">
        <v>909</v>
      </c>
      <c r="N11" s="19">
        <v>17.154180033968675</v>
      </c>
      <c r="O11" s="45">
        <v>10.4</v>
      </c>
      <c r="P11" s="29">
        <v>846</v>
      </c>
      <c r="Q11" s="21">
        <v>17.695042878058985</v>
      </c>
      <c r="R11" s="28">
        <v>63</v>
      </c>
      <c r="S11" s="45">
        <v>12.162162162162163</v>
      </c>
      <c r="T11" s="47">
        <v>732</v>
      </c>
      <c r="U11" s="21">
        <v>23.371647509578544</v>
      </c>
      <c r="V11" s="22">
        <v>177</v>
      </c>
      <c r="W11" s="23">
        <v>8.1679741578218739</v>
      </c>
      <c r="X11" s="94"/>
      <c r="Y11" s="89"/>
      <c r="Z11" s="89"/>
      <c r="AF11" s="34"/>
    </row>
    <row r="12" spans="1:32" x14ac:dyDescent="0.25">
      <c r="A12" s="17" t="s">
        <v>35</v>
      </c>
      <c r="B12" s="53">
        <v>297</v>
      </c>
      <c r="C12" s="50">
        <v>5.5974368639276291</v>
      </c>
      <c r="D12" s="45">
        <v>3.7</v>
      </c>
      <c r="E12" s="20">
        <v>288</v>
      </c>
      <c r="F12" s="21">
        <v>6.0453400503778338</v>
      </c>
      <c r="G12" s="22">
        <v>9</v>
      </c>
      <c r="H12" s="45">
        <v>1.6605166051660518</v>
      </c>
      <c r="I12" s="47">
        <v>42</v>
      </c>
      <c r="J12" s="21">
        <v>1.3548387096774193</v>
      </c>
      <c r="K12" s="22">
        <v>255</v>
      </c>
      <c r="L12" s="23">
        <v>11.559383499546691</v>
      </c>
      <c r="M12" s="18">
        <v>263</v>
      </c>
      <c r="N12" s="19">
        <v>4.9632006038875254</v>
      </c>
      <c r="O12" s="45">
        <v>4.3</v>
      </c>
      <c r="P12" s="29">
        <v>259</v>
      </c>
      <c r="Q12" s="21">
        <v>5.4172767203513912</v>
      </c>
      <c r="R12" s="28">
        <v>4</v>
      </c>
      <c r="S12" s="45">
        <v>0.77220077220077221</v>
      </c>
      <c r="T12" s="47">
        <v>31</v>
      </c>
      <c r="U12" s="21">
        <v>0.98978288633461053</v>
      </c>
      <c r="V12" s="22">
        <v>232</v>
      </c>
      <c r="W12" s="23">
        <v>10.706045223811721</v>
      </c>
      <c r="X12" s="94"/>
      <c r="Y12" s="89"/>
      <c r="Z12" s="89"/>
      <c r="AF12" s="34"/>
    </row>
    <row r="13" spans="1:32" x14ac:dyDescent="0.25">
      <c r="A13" s="17" t="s">
        <v>36</v>
      </c>
      <c r="B13" s="53">
        <v>232</v>
      </c>
      <c r="C13" s="50">
        <v>4.3724085940444777</v>
      </c>
      <c r="D13" s="45">
        <v>2</v>
      </c>
      <c r="E13" s="20">
        <v>217</v>
      </c>
      <c r="F13" s="21">
        <v>4.5549958018471868</v>
      </c>
      <c r="G13" s="22">
        <v>15</v>
      </c>
      <c r="H13" s="45">
        <v>2.7675276752767526</v>
      </c>
      <c r="I13" s="47">
        <v>28</v>
      </c>
      <c r="J13" s="21">
        <v>0.90322580645161299</v>
      </c>
      <c r="K13" s="22">
        <v>204</v>
      </c>
      <c r="L13" s="23">
        <v>9.2475067996373532</v>
      </c>
      <c r="M13" s="18">
        <v>227</v>
      </c>
      <c r="N13" s="19">
        <v>4.283827137195698</v>
      </c>
      <c r="O13" s="45">
        <v>2</v>
      </c>
      <c r="P13" s="29">
        <v>210</v>
      </c>
      <c r="Q13" s="21">
        <v>4.3923865300146412</v>
      </c>
      <c r="R13" s="28">
        <v>17</v>
      </c>
      <c r="S13" s="45">
        <v>3.2818532818532815</v>
      </c>
      <c r="T13" s="47">
        <v>38</v>
      </c>
      <c r="U13" s="21">
        <v>1.2132822477650063</v>
      </c>
      <c r="V13" s="22">
        <v>189</v>
      </c>
      <c r="W13" s="23">
        <v>8.7217351176742035</v>
      </c>
      <c r="X13" s="94"/>
      <c r="Y13" s="89"/>
      <c r="Z13" s="89"/>
      <c r="AF13" s="34"/>
    </row>
    <row r="14" spans="1:32" x14ac:dyDescent="0.25">
      <c r="A14" s="17" t="s">
        <v>37</v>
      </c>
      <c r="B14" s="53">
        <v>155</v>
      </c>
      <c r="C14" s="50">
        <v>2.9212212589521296</v>
      </c>
      <c r="D14" s="45">
        <v>2.6</v>
      </c>
      <c r="E14" s="20">
        <v>146</v>
      </c>
      <c r="F14" s="21">
        <v>3.0646515533165406</v>
      </c>
      <c r="G14" s="22">
        <v>9</v>
      </c>
      <c r="H14" s="45">
        <v>1.6605166051660518</v>
      </c>
      <c r="I14" s="47">
        <v>111</v>
      </c>
      <c r="J14" s="21">
        <v>3.5806451612903225</v>
      </c>
      <c r="K14" s="22">
        <v>44</v>
      </c>
      <c r="L14" s="23">
        <v>1.9945602901178603</v>
      </c>
      <c r="M14" s="18">
        <v>175</v>
      </c>
      <c r="N14" s="19">
        <v>3.3025099075297231</v>
      </c>
      <c r="O14" s="45">
        <v>2.7</v>
      </c>
      <c r="P14" s="29">
        <v>152</v>
      </c>
      <c r="Q14" s="21">
        <v>3.1792512026772641</v>
      </c>
      <c r="R14" s="28">
        <v>23</v>
      </c>
      <c r="S14" s="45">
        <v>4.4401544401544406</v>
      </c>
      <c r="T14" s="47">
        <v>133</v>
      </c>
      <c r="U14" s="21">
        <v>4.2464878671775219</v>
      </c>
      <c r="V14" s="22">
        <v>42</v>
      </c>
      <c r="W14" s="23">
        <v>1.9381633594831564</v>
      </c>
      <c r="X14" s="94"/>
      <c r="Y14" s="89"/>
      <c r="Z14" s="89"/>
      <c r="AF14" s="34"/>
    </row>
    <row r="15" spans="1:32" x14ac:dyDescent="0.25">
      <c r="A15" s="17" t="s">
        <v>38</v>
      </c>
      <c r="B15" s="61">
        <v>75</v>
      </c>
      <c r="C15" s="62">
        <v>1.413494157557482</v>
      </c>
      <c r="D15" s="46">
        <v>0.9</v>
      </c>
      <c r="E15" s="63">
        <v>75</v>
      </c>
      <c r="F15" s="35">
        <v>1.5743073047858942</v>
      </c>
      <c r="G15" s="98"/>
      <c r="H15" s="99"/>
      <c r="I15" s="43">
        <v>45</v>
      </c>
      <c r="J15" s="35">
        <v>1.4516129032258065</v>
      </c>
      <c r="K15" s="38">
        <v>30</v>
      </c>
      <c r="L15" s="36">
        <v>1.3599274705349047</v>
      </c>
      <c r="M15" s="41">
        <v>66</v>
      </c>
      <c r="N15" s="19">
        <v>1.2455180222683526</v>
      </c>
      <c r="O15" s="45" t="s">
        <v>51</v>
      </c>
      <c r="P15" s="29">
        <v>66</v>
      </c>
      <c r="Q15" s="21">
        <v>1.3804643380046016</v>
      </c>
      <c r="R15" s="114"/>
      <c r="S15" s="115"/>
      <c r="T15" s="47">
        <v>33</v>
      </c>
      <c r="U15" s="21">
        <v>1.053639846743295</v>
      </c>
      <c r="V15" s="22">
        <v>33</v>
      </c>
      <c r="W15" s="23">
        <v>1.5228426395939088</v>
      </c>
      <c r="X15" s="94"/>
      <c r="Y15" s="89"/>
      <c r="Z15" s="89"/>
      <c r="AF15" s="34"/>
    </row>
    <row r="16" spans="1:32" x14ac:dyDescent="0.25">
      <c r="A16" s="17" t="s">
        <v>39</v>
      </c>
      <c r="B16" s="53">
        <v>61</v>
      </c>
      <c r="C16" s="50">
        <v>1.1496419148134187</v>
      </c>
      <c r="D16" s="45">
        <v>0.6</v>
      </c>
      <c r="E16" s="20">
        <v>61</v>
      </c>
      <c r="F16" s="21">
        <v>1.2804366078925273</v>
      </c>
      <c r="G16" s="98"/>
      <c r="H16" s="99"/>
      <c r="I16" s="47">
        <v>52</v>
      </c>
      <c r="J16" s="21">
        <v>1.6774193548387095</v>
      </c>
      <c r="K16" s="22">
        <v>9</v>
      </c>
      <c r="L16" s="23">
        <v>0.40797824116047143</v>
      </c>
      <c r="M16" s="18">
        <v>45</v>
      </c>
      <c r="N16" s="19">
        <v>0.84921683336478593</v>
      </c>
      <c r="O16" s="45">
        <v>0.6</v>
      </c>
      <c r="P16" s="29">
        <v>45</v>
      </c>
      <c r="Q16" s="21">
        <v>0.94122568500313741</v>
      </c>
      <c r="R16" s="114"/>
      <c r="S16" s="115"/>
      <c r="T16" s="47">
        <v>43</v>
      </c>
      <c r="U16" s="21">
        <v>1.3729246487867177</v>
      </c>
      <c r="V16" s="22">
        <v>2</v>
      </c>
      <c r="W16" s="23">
        <v>9.2293493308721733E-2</v>
      </c>
      <c r="X16" s="94"/>
      <c r="Y16" s="89"/>
      <c r="Z16" s="89"/>
      <c r="AF16" s="34"/>
    </row>
    <row r="17" spans="1:32" x14ac:dyDescent="0.25">
      <c r="A17" s="31" t="s">
        <v>40</v>
      </c>
      <c r="B17" s="53">
        <v>10</v>
      </c>
      <c r="C17" s="50">
        <v>0.18846588767433095</v>
      </c>
      <c r="D17" s="45">
        <v>0</v>
      </c>
      <c r="E17" s="20">
        <v>10</v>
      </c>
      <c r="F17" s="21">
        <v>0.20990764063811923</v>
      </c>
      <c r="G17" s="98"/>
      <c r="H17" s="99"/>
      <c r="I17" s="47">
        <v>6</v>
      </c>
      <c r="J17" s="21">
        <v>0.19354838709677419</v>
      </c>
      <c r="K17" s="22">
        <v>4</v>
      </c>
      <c r="L17" s="23">
        <v>0.18132366273798731</v>
      </c>
      <c r="M17" s="18">
        <v>16</v>
      </c>
      <c r="N17" s="19">
        <v>0.30194376297414605</v>
      </c>
      <c r="O17" s="46">
        <v>0</v>
      </c>
      <c r="P17" s="43">
        <v>16</v>
      </c>
      <c r="Q17" s="35">
        <v>0.33465802133444889</v>
      </c>
      <c r="R17" s="116"/>
      <c r="S17" s="117"/>
      <c r="T17" s="43">
        <v>5</v>
      </c>
      <c r="U17" s="35">
        <v>0.15964240102171137</v>
      </c>
      <c r="V17" s="38">
        <v>11</v>
      </c>
      <c r="W17" s="36">
        <v>0.50761421319796951</v>
      </c>
      <c r="X17" s="94"/>
      <c r="Y17" s="89"/>
      <c r="Z17" s="89"/>
      <c r="AF17" s="34"/>
    </row>
    <row r="18" spans="1:32" x14ac:dyDescent="0.25">
      <c r="A18" s="32" t="s">
        <v>41</v>
      </c>
      <c r="B18" s="66">
        <v>15</v>
      </c>
      <c r="C18" s="50">
        <v>0.28269883151149644</v>
      </c>
      <c r="D18" s="67">
        <v>0.5</v>
      </c>
      <c r="E18" s="60">
        <v>15</v>
      </c>
      <c r="F18" s="54">
        <v>0.31486146095717887</v>
      </c>
      <c r="G18" s="100"/>
      <c r="H18" s="101"/>
      <c r="I18" s="68">
        <v>15</v>
      </c>
      <c r="J18" s="54">
        <v>0.4838709677419355</v>
      </c>
      <c r="K18" s="69"/>
      <c r="L18" s="23"/>
      <c r="M18" s="70">
        <v>10</v>
      </c>
      <c r="N18" s="19">
        <v>0.18871485185884129</v>
      </c>
      <c r="O18" s="64">
        <v>0.6</v>
      </c>
      <c r="P18" s="29">
        <v>10</v>
      </c>
      <c r="Q18" s="21">
        <v>0.20916126333403051</v>
      </c>
      <c r="R18" s="118"/>
      <c r="S18" s="119"/>
      <c r="T18" s="47">
        <v>9</v>
      </c>
      <c r="U18" s="21">
        <v>0.28735632183908044</v>
      </c>
      <c r="V18" s="22">
        <v>1</v>
      </c>
      <c r="W18" s="23">
        <v>4.6146746654360866E-2</v>
      </c>
      <c r="X18" s="94"/>
      <c r="Y18" s="89"/>
      <c r="Z18" s="89"/>
      <c r="AF18" s="34"/>
    </row>
    <row r="19" spans="1:32" x14ac:dyDescent="0.25">
      <c r="A19" s="32" t="s">
        <v>42</v>
      </c>
      <c r="B19" s="66">
        <v>17</v>
      </c>
      <c r="C19" s="50">
        <v>0.32039200904636261</v>
      </c>
      <c r="D19" s="67">
        <v>0.4</v>
      </c>
      <c r="E19" s="60">
        <v>17</v>
      </c>
      <c r="F19" s="54">
        <v>0.35684298908480272</v>
      </c>
      <c r="G19" s="100"/>
      <c r="H19" s="101"/>
      <c r="I19" s="68">
        <v>12</v>
      </c>
      <c r="J19" s="54">
        <v>0.38709677419354838</v>
      </c>
      <c r="K19" s="69">
        <v>5</v>
      </c>
      <c r="L19" s="23">
        <v>0.22665457842248413</v>
      </c>
      <c r="M19" s="70">
        <v>8</v>
      </c>
      <c r="N19" s="19">
        <v>0.15097188148707302</v>
      </c>
      <c r="O19" s="64">
        <v>0.4</v>
      </c>
      <c r="P19" s="29">
        <v>8</v>
      </c>
      <c r="Q19" s="21">
        <v>0.16732901066722444</v>
      </c>
      <c r="R19" s="118"/>
      <c r="S19" s="119"/>
      <c r="T19" s="47">
        <v>5</v>
      </c>
      <c r="U19" s="21">
        <v>0.15964240102171137</v>
      </c>
      <c r="V19" s="22">
        <v>3</v>
      </c>
      <c r="W19" s="23">
        <v>0.13844023996308261</v>
      </c>
      <c r="X19" s="94"/>
      <c r="Y19" s="89"/>
      <c r="Z19" s="89"/>
      <c r="AF19" s="34"/>
    </row>
    <row r="20" spans="1:32" x14ac:dyDescent="0.25">
      <c r="A20" s="32" t="s">
        <v>43</v>
      </c>
      <c r="B20" s="102"/>
      <c r="C20" s="100"/>
      <c r="D20" s="103"/>
      <c r="E20" s="104"/>
      <c r="F20" s="100"/>
      <c r="G20" s="100"/>
      <c r="H20" s="101"/>
      <c r="I20" s="105"/>
      <c r="J20" s="100"/>
      <c r="K20" s="100"/>
      <c r="L20" s="106"/>
      <c r="M20" s="70">
        <v>5</v>
      </c>
      <c r="N20" s="19">
        <v>9.4357425929420646E-2</v>
      </c>
      <c r="O20" s="64">
        <v>0</v>
      </c>
      <c r="P20" s="29">
        <v>5</v>
      </c>
      <c r="Q20" s="21">
        <v>0.10458063166701526</v>
      </c>
      <c r="R20" s="118"/>
      <c r="S20" s="119"/>
      <c r="T20" s="47">
        <v>5</v>
      </c>
      <c r="U20" s="21">
        <v>0.15964240102171137</v>
      </c>
      <c r="V20" s="71"/>
      <c r="W20" s="23">
        <v>0</v>
      </c>
      <c r="X20" s="94"/>
      <c r="Y20" s="89"/>
      <c r="Z20" s="89"/>
      <c r="AF20" s="34"/>
    </row>
    <row r="21" spans="1:32" ht="15.75" thickBot="1" x14ac:dyDescent="0.3">
      <c r="A21" s="33" t="s">
        <v>44</v>
      </c>
      <c r="B21" s="107"/>
      <c r="C21" s="108"/>
      <c r="D21" s="109"/>
      <c r="E21" s="110"/>
      <c r="F21" s="108"/>
      <c r="G21" s="108"/>
      <c r="H21" s="111"/>
      <c r="I21" s="112"/>
      <c r="J21" s="108"/>
      <c r="K21" s="108"/>
      <c r="L21" s="113"/>
      <c r="M21" s="72">
        <v>5</v>
      </c>
      <c r="N21" s="24">
        <v>9.4357425929420646E-2</v>
      </c>
      <c r="O21" s="65">
        <v>0.1</v>
      </c>
      <c r="P21" s="30">
        <v>5</v>
      </c>
      <c r="Q21" s="25">
        <v>0.10458063166701526</v>
      </c>
      <c r="R21" s="120"/>
      <c r="S21" s="121"/>
      <c r="T21" s="48">
        <v>4</v>
      </c>
      <c r="U21" s="25">
        <v>0.1277139208173691</v>
      </c>
      <c r="V21" s="26">
        <v>1</v>
      </c>
      <c r="W21" s="27">
        <v>4.6146746654360866E-2</v>
      </c>
      <c r="X21" s="94"/>
      <c r="Y21" s="89"/>
      <c r="Z21" s="89"/>
      <c r="AF21" s="34"/>
    </row>
    <row r="22" spans="1:32" x14ac:dyDescent="0.25">
      <c r="A22" s="90" t="s">
        <v>249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89"/>
      <c r="Y22" s="89"/>
      <c r="Z22" s="89"/>
    </row>
    <row r="23" spans="1:32" x14ac:dyDescent="0.25">
      <c r="A23" s="91" t="s">
        <v>26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89"/>
      <c r="Y23" s="89"/>
    </row>
    <row r="24" spans="1:32" x14ac:dyDescent="0.25">
      <c r="A24" s="10" t="s">
        <v>27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89"/>
      <c r="Y24" s="89"/>
    </row>
    <row r="25" spans="1:32" x14ac:dyDescent="0.25">
      <c r="A25" s="10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89"/>
      <c r="Y25" s="89"/>
    </row>
    <row r="26" spans="1:32" x14ac:dyDescent="0.25">
      <c r="A26" s="8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89"/>
      <c r="Y26" s="89"/>
    </row>
    <row r="27" spans="1:32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32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32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1:32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32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32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92"/>
      <c r="K34" s="93"/>
      <c r="L34" s="89"/>
      <c r="M34" s="89"/>
      <c r="N34" s="89"/>
      <c r="O34" s="89"/>
      <c r="P34" s="89"/>
    </row>
    <row r="35" spans="1:16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92"/>
      <c r="K35" s="93"/>
      <c r="L35" s="89"/>
      <c r="M35" s="89"/>
      <c r="N35" s="89"/>
      <c r="O35" s="89"/>
      <c r="P35" s="89"/>
    </row>
    <row r="36" spans="1:16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92"/>
      <c r="K36" s="93"/>
      <c r="L36" s="89"/>
      <c r="M36" s="89"/>
      <c r="N36" s="89"/>
      <c r="O36" s="89"/>
      <c r="P36" s="89"/>
    </row>
    <row r="37" spans="1:16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92"/>
      <c r="K37" s="93"/>
      <c r="L37" s="89"/>
      <c r="M37" s="89"/>
      <c r="N37" s="89"/>
      <c r="O37" s="89"/>
      <c r="P37" s="89"/>
    </row>
    <row r="38" spans="1:16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92"/>
      <c r="K38" s="93"/>
      <c r="L38" s="89"/>
      <c r="M38" s="89"/>
      <c r="N38" s="89"/>
      <c r="O38" s="89"/>
      <c r="P38" s="89"/>
    </row>
    <row r="39" spans="1:16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92"/>
      <c r="K39" s="93"/>
      <c r="L39" s="89"/>
      <c r="M39" s="89"/>
      <c r="N39" s="89"/>
      <c r="O39" s="89"/>
      <c r="P39" s="89"/>
    </row>
    <row r="40" spans="1:16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92"/>
      <c r="K40" s="93"/>
      <c r="L40" s="89"/>
      <c r="M40" s="89"/>
      <c r="N40" s="89"/>
      <c r="O40" s="89"/>
      <c r="P40" s="89"/>
    </row>
    <row r="41" spans="1:16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93"/>
      <c r="L41" s="89"/>
      <c r="M41" s="89"/>
      <c r="N41" s="89"/>
      <c r="O41" s="89"/>
      <c r="P41" s="89"/>
    </row>
    <row r="42" spans="1:16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93"/>
      <c r="L42" s="89"/>
      <c r="M42" s="89"/>
      <c r="N42" s="89"/>
      <c r="O42" s="89"/>
      <c r="P42" s="89"/>
    </row>
    <row r="43" spans="1:16" x14ac:dyDescent="0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23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23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23" ht="28.5" customHeight="1" x14ac:dyDescent="0.2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23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23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x14ac:dyDescent="0.25">
      <c r="A54" s="89"/>
      <c r="B54" s="89"/>
      <c r="C54" s="89"/>
      <c r="D54" s="89"/>
      <c r="E54" s="89"/>
      <c r="F54" s="89"/>
      <c r="G54" s="89"/>
      <c r="H54" s="89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x14ac:dyDescent="0.25">
      <c r="A55" s="8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8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</sheetData>
  <sortState ref="A5:W21">
    <sortCondition descending="1" ref="M5:M21"/>
  </sortState>
  <mergeCells count="3">
    <mergeCell ref="A1:W1"/>
    <mergeCell ref="B3:L3"/>
    <mergeCell ref="M3: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2F36-E01E-49C8-AC01-B2B341835659}">
  <dimension ref="A1:Q51"/>
  <sheetViews>
    <sheetView workbookViewId="0">
      <selection activeCell="B10" sqref="B10"/>
    </sheetView>
  </sheetViews>
  <sheetFormatPr baseColWidth="10" defaultRowHeight="12.75" x14ac:dyDescent="0.25"/>
  <cols>
    <col min="1" max="1" width="32.28515625" style="82" bestFit="1" customWidth="1"/>
    <col min="2" max="16384" width="11.42578125" style="82"/>
  </cols>
  <sheetData>
    <row r="1" spans="1:17" ht="15" x14ac:dyDescent="0.25">
      <c r="A1" s="174" t="s">
        <v>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13.5" thickBot="1" x14ac:dyDescent="0.3"/>
    <row r="3" spans="1:17" ht="13.5" thickBot="1" x14ac:dyDescent="0.3">
      <c r="B3" s="170">
        <v>2020</v>
      </c>
      <c r="C3" s="171"/>
      <c r="D3" s="171"/>
      <c r="E3" s="171"/>
      <c r="F3" s="171"/>
      <c r="G3" s="171"/>
      <c r="H3" s="171"/>
      <c r="I3" s="172"/>
      <c r="J3" s="170">
        <v>2021</v>
      </c>
      <c r="K3" s="171"/>
      <c r="L3" s="171"/>
      <c r="M3" s="171"/>
      <c r="N3" s="171"/>
      <c r="O3" s="171"/>
      <c r="P3" s="171"/>
      <c r="Q3" s="172"/>
    </row>
    <row r="4" spans="1:17" ht="51" x14ac:dyDescent="0.25">
      <c r="A4" s="144" t="s">
        <v>14</v>
      </c>
      <c r="B4" s="126" t="s">
        <v>86</v>
      </c>
      <c r="C4" s="37" t="s">
        <v>87</v>
      </c>
      <c r="D4" s="37" t="s">
        <v>88</v>
      </c>
      <c r="E4" s="37" t="s">
        <v>89</v>
      </c>
      <c r="F4" s="37" t="s">
        <v>90</v>
      </c>
      <c r="G4" s="37" t="s">
        <v>91</v>
      </c>
      <c r="H4" s="37" t="s">
        <v>92</v>
      </c>
      <c r="I4" s="49" t="s">
        <v>93</v>
      </c>
      <c r="J4" s="126" t="s">
        <v>86</v>
      </c>
      <c r="K4" s="37" t="s">
        <v>87</v>
      </c>
      <c r="L4" s="37" t="s">
        <v>88</v>
      </c>
      <c r="M4" s="37" t="s">
        <v>89</v>
      </c>
      <c r="N4" s="37" t="s">
        <v>90</v>
      </c>
      <c r="O4" s="37" t="s">
        <v>91</v>
      </c>
      <c r="P4" s="37" t="s">
        <v>92</v>
      </c>
      <c r="Q4" s="49" t="s">
        <v>93</v>
      </c>
    </row>
    <row r="5" spans="1:17" x14ac:dyDescent="0.25">
      <c r="A5" s="145" t="s">
        <v>53</v>
      </c>
      <c r="B5" s="127">
        <v>438</v>
      </c>
      <c r="C5" s="81">
        <v>33.307984790874521</v>
      </c>
      <c r="D5" s="122">
        <v>187</v>
      </c>
      <c r="E5" s="81">
        <v>32.020547945205479</v>
      </c>
      <c r="F5" s="122">
        <v>517</v>
      </c>
      <c r="G5" s="81">
        <v>34.62826523777629</v>
      </c>
      <c r="H5" s="122">
        <v>609</v>
      </c>
      <c r="I5" s="128">
        <v>32.086406743940991</v>
      </c>
      <c r="J5" s="136">
        <v>425</v>
      </c>
      <c r="K5" s="79">
        <v>30.954115076474874</v>
      </c>
      <c r="L5" s="77">
        <v>193</v>
      </c>
      <c r="M5" s="79">
        <v>33.047945205479451</v>
      </c>
      <c r="N5" s="77">
        <v>471</v>
      </c>
      <c r="O5" s="79">
        <v>31.44192256341789</v>
      </c>
      <c r="P5" s="77">
        <v>555</v>
      </c>
      <c r="Q5" s="137">
        <v>30.578512396694212</v>
      </c>
    </row>
    <row r="6" spans="1:17" x14ac:dyDescent="0.25">
      <c r="A6" s="145" t="s">
        <v>71</v>
      </c>
      <c r="B6" s="127">
        <v>575</v>
      </c>
      <c r="C6" s="81">
        <v>43.726235741444867</v>
      </c>
      <c r="D6" s="122">
        <v>202</v>
      </c>
      <c r="E6" s="81">
        <v>34.589041095890408</v>
      </c>
      <c r="F6" s="122">
        <v>485</v>
      </c>
      <c r="G6" s="81">
        <v>32.484929671801744</v>
      </c>
      <c r="H6" s="122">
        <v>558</v>
      </c>
      <c r="I6" s="128">
        <v>29.39936775553214</v>
      </c>
      <c r="J6" s="136">
        <v>542</v>
      </c>
      <c r="K6" s="79">
        <v>39.475600873998545</v>
      </c>
      <c r="L6" s="77">
        <v>188</v>
      </c>
      <c r="M6" s="79">
        <v>32.19178082191781</v>
      </c>
      <c r="N6" s="77">
        <v>430</v>
      </c>
      <c r="O6" s="79">
        <v>28.704939919893192</v>
      </c>
      <c r="P6" s="77">
        <v>449</v>
      </c>
      <c r="Q6" s="137">
        <v>24.738292011019283</v>
      </c>
    </row>
    <row r="7" spans="1:17" x14ac:dyDescent="0.25">
      <c r="A7" s="145" t="s">
        <v>72</v>
      </c>
      <c r="B7" s="127">
        <v>303</v>
      </c>
      <c r="C7" s="81">
        <v>23.041825095057035</v>
      </c>
      <c r="D7" s="122">
        <v>146</v>
      </c>
      <c r="E7" s="81">
        <v>25</v>
      </c>
      <c r="F7" s="122">
        <v>438</v>
      </c>
      <c r="G7" s="81">
        <v>29.336905559276627</v>
      </c>
      <c r="H7" s="122">
        <v>527</v>
      </c>
      <c r="I7" s="128">
        <v>27.766069546891465</v>
      </c>
      <c r="J7" s="136">
        <v>355</v>
      </c>
      <c r="K7" s="79">
        <v>25.855790240349602</v>
      </c>
      <c r="L7" s="77">
        <v>172</v>
      </c>
      <c r="M7" s="79">
        <v>29.452054794520549</v>
      </c>
      <c r="N7" s="77">
        <v>456</v>
      </c>
      <c r="O7" s="79">
        <v>30.440587449933243</v>
      </c>
      <c r="P7" s="77">
        <v>609</v>
      </c>
      <c r="Q7" s="137">
        <v>33.553719008264466</v>
      </c>
    </row>
    <row r="8" spans="1:17" x14ac:dyDescent="0.25">
      <c r="A8" s="145" t="s">
        <v>73</v>
      </c>
      <c r="B8" s="127">
        <v>507</v>
      </c>
      <c r="C8" s="81">
        <v>38.555133079847906</v>
      </c>
      <c r="D8" s="122">
        <v>201</v>
      </c>
      <c r="E8" s="81">
        <v>34.417808219178085</v>
      </c>
      <c r="F8" s="122">
        <v>412</v>
      </c>
      <c r="G8" s="81">
        <v>27.595445411922302</v>
      </c>
      <c r="H8" s="122">
        <v>441</v>
      </c>
      <c r="I8" s="128">
        <v>23.234984193888302</v>
      </c>
      <c r="J8" s="136">
        <v>502</v>
      </c>
      <c r="K8" s="79">
        <v>36.562272396212677</v>
      </c>
      <c r="L8" s="77">
        <v>184</v>
      </c>
      <c r="M8" s="79">
        <v>31.506849315068493</v>
      </c>
      <c r="N8" s="77">
        <v>386</v>
      </c>
      <c r="O8" s="79">
        <v>25.76769025367156</v>
      </c>
      <c r="P8" s="77">
        <v>428</v>
      </c>
      <c r="Q8" s="137">
        <v>23.581267217630856</v>
      </c>
    </row>
    <row r="9" spans="1:17" x14ac:dyDescent="0.25">
      <c r="A9" s="145" t="s">
        <v>74</v>
      </c>
      <c r="B9" s="127">
        <v>312</v>
      </c>
      <c r="C9" s="81">
        <v>23.726235741444867</v>
      </c>
      <c r="D9" s="122">
        <v>152</v>
      </c>
      <c r="E9" s="81">
        <v>26.027397260273972</v>
      </c>
      <c r="F9" s="122">
        <v>363</v>
      </c>
      <c r="G9" s="81">
        <v>24.313462826523775</v>
      </c>
      <c r="H9" s="122">
        <v>489</v>
      </c>
      <c r="I9" s="128">
        <v>25.763962065331931</v>
      </c>
      <c r="J9" s="136">
        <v>338</v>
      </c>
      <c r="K9" s="79">
        <v>24.617625637290605</v>
      </c>
      <c r="L9" s="77">
        <v>132</v>
      </c>
      <c r="M9" s="79">
        <v>22.602739726027394</v>
      </c>
      <c r="N9" s="77">
        <v>419</v>
      </c>
      <c r="O9" s="79">
        <v>27.970627503337788</v>
      </c>
      <c r="P9" s="77">
        <v>458</v>
      </c>
      <c r="Q9" s="137">
        <v>25.234159779614323</v>
      </c>
    </row>
    <row r="10" spans="1:17" x14ac:dyDescent="0.25">
      <c r="A10" s="184" t="s">
        <v>75</v>
      </c>
      <c r="B10" s="129">
        <v>177</v>
      </c>
      <c r="C10" s="81">
        <v>13.460076045627375</v>
      </c>
      <c r="D10" s="122">
        <v>100</v>
      </c>
      <c r="E10" s="81">
        <v>17.123287671232877</v>
      </c>
      <c r="F10" s="122">
        <v>294</v>
      </c>
      <c r="G10" s="81">
        <v>19.691895512391159</v>
      </c>
      <c r="H10" s="122">
        <v>447</v>
      </c>
      <c r="I10" s="128">
        <v>23.551106427818759</v>
      </c>
      <c r="J10" s="136">
        <f>239+31</f>
        <v>270</v>
      </c>
      <c r="K10" s="79">
        <v>19.664967225054625</v>
      </c>
      <c r="L10" s="77">
        <f>102+8</f>
        <v>110</v>
      </c>
      <c r="M10" s="79">
        <v>18.835616438356166</v>
      </c>
      <c r="N10" s="77">
        <f>338+49</f>
        <v>387</v>
      </c>
      <c r="O10" s="79">
        <v>25.834445927903872</v>
      </c>
      <c r="P10" s="77">
        <f>454+58</f>
        <v>512</v>
      </c>
      <c r="Q10" s="137">
        <v>28.20936639118457</v>
      </c>
    </row>
    <row r="11" spans="1:17" x14ac:dyDescent="0.25">
      <c r="A11" s="145" t="s">
        <v>76</v>
      </c>
      <c r="B11" s="127">
        <v>134</v>
      </c>
      <c r="C11" s="81">
        <v>10.190114068441064</v>
      </c>
      <c r="D11" s="122">
        <v>96</v>
      </c>
      <c r="E11" s="81">
        <v>16.43835616438356</v>
      </c>
      <c r="F11" s="122">
        <v>234</v>
      </c>
      <c r="G11" s="81">
        <v>15.67314132618888</v>
      </c>
      <c r="H11" s="122">
        <v>374</v>
      </c>
      <c r="I11" s="128">
        <v>19.704952581664912</v>
      </c>
      <c r="J11" s="136">
        <v>175</v>
      </c>
      <c r="K11" s="79">
        <v>12.745812090313184</v>
      </c>
      <c r="L11" s="77">
        <v>91</v>
      </c>
      <c r="M11" s="79">
        <v>15.582191780821919</v>
      </c>
      <c r="N11" s="77">
        <v>245</v>
      </c>
      <c r="O11" s="79">
        <v>16.355140186915886</v>
      </c>
      <c r="P11" s="77">
        <v>390</v>
      </c>
      <c r="Q11" s="137">
        <v>21.487603305785125</v>
      </c>
    </row>
    <row r="12" spans="1:17" x14ac:dyDescent="0.25">
      <c r="A12" s="145" t="s">
        <v>77</v>
      </c>
      <c r="B12" s="127">
        <v>60</v>
      </c>
      <c r="C12" s="81">
        <v>4.5627376425855513</v>
      </c>
      <c r="D12" s="122">
        <v>38</v>
      </c>
      <c r="E12" s="81">
        <v>6.506849315068493</v>
      </c>
      <c r="F12" s="122">
        <v>78</v>
      </c>
      <c r="G12" s="81">
        <v>5.2243804420629605</v>
      </c>
      <c r="H12" s="122">
        <v>121</v>
      </c>
      <c r="I12" s="128">
        <v>6.3751317175974709</v>
      </c>
      <c r="J12" s="136">
        <v>48</v>
      </c>
      <c r="K12" s="79">
        <v>3.4959941733430444</v>
      </c>
      <c r="L12" s="77">
        <v>30</v>
      </c>
      <c r="M12" s="79">
        <v>5.1369863013698627</v>
      </c>
      <c r="N12" s="77">
        <v>87</v>
      </c>
      <c r="O12" s="79">
        <v>5.8077436582109483</v>
      </c>
      <c r="P12" s="77">
        <v>96</v>
      </c>
      <c r="Q12" s="137">
        <v>5.2892561983471076</v>
      </c>
    </row>
    <row r="13" spans="1:17" x14ac:dyDescent="0.25">
      <c r="A13" s="145" t="s">
        <v>78</v>
      </c>
      <c r="B13" s="127">
        <v>55</v>
      </c>
      <c r="C13" s="81">
        <v>4.1825095057034218</v>
      </c>
      <c r="D13" s="122">
        <v>18</v>
      </c>
      <c r="E13" s="81">
        <v>3.0821917808219177</v>
      </c>
      <c r="F13" s="122">
        <v>73</v>
      </c>
      <c r="G13" s="81">
        <v>4.8894842598794375</v>
      </c>
      <c r="H13" s="122">
        <v>86</v>
      </c>
      <c r="I13" s="128">
        <v>4.5310853530031618</v>
      </c>
      <c r="J13" s="136">
        <v>50</v>
      </c>
      <c r="K13" s="79">
        <v>3.6416605972323381</v>
      </c>
      <c r="L13" s="77">
        <v>28</v>
      </c>
      <c r="M13" s="79">
        <v>4.7945205479452051</v>
      </c>
      <c r="N13" s="77">
        <v>78</v>
      </c>
      <c r="O13" s="79">
        <v>5.2069425901201605</v>
      </c>
      <c r="P13" s="77">
        <v>70</v>
      </c>
      <c r="Q13" s="137">
        <v>3.8567493112947657</v>
      </c>
    </row>
    <row r="14" spans="1:17" x14ac:dyDescent="0.25">
      <c r="A14" s="145" t="s">
        <v>79</v>
      </c>
      <c r="B14" s="127">
        <v>36</v>
      </c>
      <c r="C14" s="81">
        <v>2.7376425855513311</v>
      </c>
      <c r="D14" s="122">
        <v>12</v>
      </c>
      <c r="E14" s="81">
        <v>2.054794520547945</v>
      </c>
      <c r="F14" s="122">
        <v>41</v>
      </c>
      <c r="G14" s="81">
        <v>2.7461486939048894</v>
      </c>
      <c r="H14" s="122">
        <v>66</v>
      </c>
      <c r="I14" s="128">
        <v>3.4773445732349839</v>
      </c>
      <c r="J14" s="136">
        <v>40</v>
      </c>
      <c r="K14" s="79">
        <v>2.9133284777858703</v>
      </c>
      <c r="L14" s="77">
        <v>31</v>
      </c>
      <c r="M14" s="79">
        <v>5.3082191780821919</v>
      </c>
      <c r="N14" s="77">
        <v>39</v>
      </c>
      <c r="O14" s="79">
        <v>2.6034712950600802</v>
      </c>
      <c r="P14" s="77">
        <v>64</v>
      </c>
      <c r="Q14" s="137">
        <v>3.5261707988980713</v>
      </c>
    </row>
    <row r="15" spans="1:17" x14ac:dyDescent="0.25">
      <c r="A15" s="145" t="s">
        <v>80</v>
      </c>
      <c r="B15" s="127">
        <v>14</v>
      </c>
      <c r="C15" s="81">
        <v>1.064638783269962</v>
      </c>
      <c r="D15" s="122">
        <v>6</v>
      </c>
      <c r="E15" s="81">
        <v>1.0273972602739725</v>
      </c>
      <c r="F15" s="122">
        <v>25</v>
      </c>
      <c r="G15" s="81">
        <v>1.6744809109176158</v>
      </c>
      <c r="H15" s="122">
        <v>30</v>
      </c>
      <c r="I15" s="128">
        <v>1.5806111696522658</v>
      </c>
      <c r="J15" s="136">
        <v>15</v>
      </c>
      <c r="K15" s="79">
        <v>1.0924981791697013</v>
      </c>
      <c r="L15" s="77">
        <v>8</v>
      </c>
      <c r="M15" s="79">
        <v>1.3698630136986301</v>
      </c>
      <c r="N15" s="77">
        <v>18</v>
      </c>
      <c r="O15" s="79">
        <v>1.2016021361815754</v>
      </c>
      <c r="P15" s="77">
        <v>24</v>
      </c>
      <c r="Q15" s="137">
        <v>1.3223140495867769</v>
      </c>
    </row>
    <row r="16" spans="1:17" x14ac:dyDescent="0.25">
      <c r="A16" s="145" t="s">
        <v>81</v>
      </c>
      <c r="B16" s="127">
        <v>9</v>
      </c>
      <c r="C16" s="81">
        <v>0.68441064638783278</v>
      </c>
      <c r="D16" s="122">
        <v>6</v>
      </c>
      <c r="E16" s="81">
        <v>1.0273972602739725</v>
      </c>
      <c r="F16" s="122">
        <v>16</v>
      </c>
      <c r="G16" s="81">
        <v>1.0716677829872738</v>
      </c>
      <c r="H16" s="122">
        <v>30</v>
      </c>
      <c r="I16" s="128">
        <v>1.5806111696522658</v>
      </c>
      <c r="J16" s="136">
        <v>8</v>
      </c>
      <c r="K16" s="79">
        <v>0.58266569555717407</v>
      </c>
      <c r="L16" s="77">
        <v>4</v>
      </c>
      <c r="M16" s="79">
        <v>0.68493150684931503</v>
      </c>
      <c r="N16" s="77">
        <v>14</v>
      </c>
      <c r="O16" s="79">
        <v>0.93457943925233633</v>
      </c>
      <c r="P16" s="77">
        <v>18</v>
      </c>
      <c r="Q16" s="137">
        <v>0.99173553719008267</v>
      </c>
    </row>
    <row r="17" spans="1:17" x14ac:dyDescent="0.25">
      <c r="A17" s="145" t="s">
        <v>82</v>
      </c>
      <c r="B17" s="127">
        <v>2</v>
      </c>
      <c r="C17" s="81">
        <v>0.15209125475285171</v>
      </c>
      <c r="D17" s="122">
        <v>1</v>
      </c>
      <c r="E17" s="81">
        <v>0.17123287671232876</v>
      </c>
      <c r="F17" s="124"/>
      <c r="G17" s="125"/>
      <c r="H17" s="122">
        <v>7</v>
      </c>
      <c r="I17" s="128">
        <v>0.36880927291886195</v>
      </c>
      <c r="J17" s="136">
        <v>3</v>
      </c>
      <c r="K17" s="79">
        <v>0.21849963583394028</v>
      </c>
      <c r="L17" s="77">
        <v>1</v>
      </c>
      <c r="M17" s="79">
        <v>0.17123287671232876</v>
      </c>
      <c r="N17" s="77">
        <v>4</v>
      </c>
      <c r="O17" s="79">
        <v>0.26702269692923897</v>
      </c>
      <c r="P17" s="77">
        <v>8</v>
      </c>
      <c r="Q17" s="137">
        <v>0.44077134986225891</v>
      </c>
    </row>
    <row r="18" spans="1:17" x14ac:dyDescent="0.25">
      <c r="A18" s="145" t="s">
        <v>83</v>
      </c>
      <c r="B18" s="127">
        <v>4</v>
      </c>
      <c r="C18" s="81">
        <v>0.30418250950570341</v>
      </c>
      <c r="D18" s="122">
        <v>2</v>
      </c>
      <c r="E18" s="81">
        <v>0.34246575342465752</v>
      </c>
      <c r="F18" s="122">
        <v>3</v>
      </c>
      <c r="G18" s="81">
        <v>0.20093770931011384</v>
      </c>
      <c r="H18" s="122">
        <v>6</v>
      </c>
      <c r="I18" s="128">
        <v>0.31612223393045313</v>
      </c>
      <c r="J18" s="136">
        <v>3</v>
      </c>
      <c r="K18" s="79">
        <v>0.21849963583394028</v>
      </c>
      <c r="L18" s="77">
        <v>1</v>
      </c>
      <c r="M18" s="79">
        <v>0.17123287671232876</v>
      </c>
      <c r="N18" s="77">
        <v>2</v>
      </c>
      <c r="O18" s="79">
        <v>0.13351134846461948</v>
      </c>
      <c r="P18" s="77">
        <v>4</v>
      </c>
      <c r="Q18" s="137">
        <v>0.22038567493112945</v>
      </c>
    </row>
    <row r="19" spans="1:17" x14ac:dyDescent="0.25">
      <c r="A19" s="145" t="s">
        <v>64</v>
      </c>
      <c r="B19" s="127">
        <v>4</v>
      </c>
      <c r="C19" s="81">
        <v>0.30418250950570341</v>
      </c>
      <c r="D19" s="122">
        <v>1</v>
      </c>
      <c r="E19" s="81">
        <v>0.17123287671232876</v>
      </c>
      <c r="F19" s="122">
        <v>7</v>
      </c>
      <c r="G19" s="81">
        <v>0.46885465505693236</v>
      </c>
      <c r="H19" s="122">
        <v>5</v>
      </c>
      <c r="I19" s="128">
        <v>0.26343519494204426</v>
      </c>
      <c r="J19" s="136">
        <v>3</v>
      </c>
      <c r="K19" s="79">
        <v>0.21849963583394028</v>
      </c>
      <c r="L19" s="77">
        <v>2</v>
      </c>
      <c r="M19" s="79">
        <v>0.34246575342465752</v>
      </c>
      <c r="N19" s="77">
        <v>3</v>
      </c>
      <c r="O19" s="79">
        <v>0.20026702269692925</v>
      </c>
      <c r="P19" s="124"/>
      <c r="Q19" s="138"/>
    </row>
    <row r="20" spans="1:17" x14ac:dyDescent="0.25">
      <c r="A20" s="145" t="s">
        <v>84</v>
      </c>
      <c r="B20" s="130"/>
      <c r="C20" s="123"/>
      <c r="D20" s="124"/>
      <c r="E20" s="124"/>
      <c r="F20" s="124"/>
      <c r="G20" s="124"/>
      <c r="H20" s="124"/>
      <c r="I20" s="131"/>
      <c r="J20" s="139"/>
      <c r="K20" s="124"/>
      <c r="L20" s="124"/>
      <c r="M20" s="124"/>
      <c r="N20" s="77">
        <v>4</v>
      </c>
      <c r="O20" s="79">
        <v>0.26702269692923897</v>
      </c>
      <c r="P20" s="77">
        <v>1</v>
      </c>
      <c r="Q20" s="137">
        <v>5.5096418732782364E-2</v>
      </c>
    </row>
    <row r="21" spans="1:17" ht="13.5" thickBot="1" x14ac:dyDescent="0.3">
      <c r="A21" s="146" t="s">
        <v>85</v>
      </c>
      <c r="B21" s="132"/>
      <c r="C21" s="133"/>
      <c r="D21" s="134"/>
      <c r="E21" s="134"/>
      <c r="F21" s="134"/>
      <c r="G21" s="134"/>
      <c r="H21" s="134"/>
      <c r="I21" s="135"/>
      <c r="J21" s="140"/>
      <c r="K21" s="134"/>
      <c r="L21" s="141">
        <v>1</v>
      </c>
      <c r="M21" s="142">
        <v>0.17123287671232876</v>
      </c>
      <c r="N21" s="141">
        <v>2</v>
      </c>
      <c r="O21" s="142">
        <v>0.13351134846461948</v>
      </c>
      <c r="P21" s="141">
        <v>2</v>
      </c>
      <c r="Q21" s="143">
        <v>0.11019283746556473</v>
      </c>
    </row>
    <row r="22" spans="1:17" ht="26.25" customHeight="1" x14ac:dyDescent="0.25">
      <c r="A22" s="173" t="s">
        <v>250</v>
      </c>
      <c r="B22" s="173"/>
      <c r="C22" s="173"/>
      <c r="D22" s="173"/>
      <c r="E22" s="173"/>
      <c r="F22" s="173"/>
      <c r="G22" s="173"/>
      <c r="H22" s="173"/>
      <c r="I22" s="173"/>
    </row>
    <row r="23" spans="1:17" x14ac:dyDescent="0.25">
      <c r="A23" s="91" t="s">
        <v>26</v>
      </c>
    </row>
    <row r="24" spans="1:17" x14ac:dyDescent="0.25">
      <c r="A24" s="10" t="s">
        <v>28</v>
      </c>
    </row>
    <row r="26" spans="1:17" ht="15" x14ac:dyDescent="0.25">
      <c r="A26" s="89"/>
      <c r="B26" s="89"/>
      <c r="C26" s="89"/>
      <c r="D26" s="89"/>
      <c r="E26" s="89"/>
      <c r="F26" s="89"/>
      <c r="G26" s="89"/>
      <c r="H26" s="89"/>
    </row>
    <row r="27" spans="1:17" ht="15" x14ac:dyDescent="0.25">
      <c r="A27" s="89"/>
      <c r="B27" s="89"/>
      <c r="C27" s="89"/>
      <c r="D27" s="89"/>
      <c r="E27" s="89"/>
      <c r="F27" s="89"/>
      <c r="G27" s="89"/>
      <c r="H27" s="89"/>
    </row>
    <row r="28" spans="1:17" ht="15" x14ac:dyDescent="0.25">
      <c r="A28" s="89"/>
      <c r="B28" s="89"/>
      <c r="C28" s="89"/>
      <c r="D28" s="89"/>
      <c r="E28" s="89"/>
      <c r="F28" s="89"/>
      <c r="G28" s="89"/>
      <c r="H28" s="89"/>
    </row>
    <row r="29" spans="1:17" ht="15" x14ac:dyDescent="0.25">
      <c r="A29" s="89"/>
      <c r="B29" s="89"/>
      <c r="C29" s="89"/>
      <c r="D29" s="89"/>
      <c r="E29" s="89"/>
      <c r="F29" s="89"/>
      <c r="G29" s="89"/>
      <c r="H29" s="89"/>
    </row>
    <row r="30" spans="1:17" ht="15" x14ac:dyDescent="0.25">
      <c r="A30" s="89"/>
      <c r="B30" s="89"/>
      <c r="C30" s="89"/>
      <c r="D30" s="89"/>
      <c r="E30" s="89"/>
      <c r="F30" s="89"/>
      <c r="G30" s="89"/>
      <c r="H30" s="89"/>
    </row>
    <row r="31" spans="1:17" ht="15" x14ac:dyDescent="0.25">
      <c r="A31" s="89"/>
      <c r="B31" s="89"/>
      <c r="C31" s="89"/>
      <c r="D31" s="89"/>
      <c r="E31" s="89"/>
      <c r="F31" s="89"/>
      <c r="G31" s="89"/>
      <c r="H31" s="89"/>
    </row>
    <row r="32" spans="1:17" ht="15" x14ac:dyDescent="0.25">
      <c r="A32" s="89"/>
      <c r="B32" s="89"/>
      <c r="C32" s="89"/>
      <c r="D32" s="89"/>
      <c r="E32" s="89"/>
      <c r="F32" s="89"/>
      <c r="G32" s="89"/>
      <c r="H32" s="89"/>
    </row>
    <row r="33" spans="1:8" ht="15" x14ac:dyDescent="0.25">
      <c r="A33" s="89"/>
      <c r="B33" s="89"/>
      <c r="C33" s="89"/>
      <c r="D33" s="89"/>
      <c r="E33" s="89"/>
      <c r="F33" s="89"/>
      <c r="G33" s="89"/>
      <c r="H33" s="89"/>
    </row>
    <row r="34" spans="1:8" ht="15" x14ac:dyDescent="0.25">
      <c r="A34" s="89"/>
      <c r="B34" s="89"/>
      <c r="C34" s="89"/>
      <c r="D34" s="89"/>
      <c r="E34" s="89"/>
      <c r="F34" s="89"/>
      <c r="G34" s="89"/>
      <c r="H34" s="89"/>
    </row>
    <row r="35" spans="1:8" ht="15" x14ac:dyDescent="0.25">
      <c r="A35" s="89"/>
      <c r="B35" s="89"/>
      <c r="C35" s="89"/>
      <c r="D35" s="89"/>
      <c r="E35" s="89"/>
      <c r="F35" s="89"/>
      <c r="G35" s="89"/>
      <c r="H35" s="89"/>
    </row>
    <row r="36" spans="1:8" ht="15" x14ac:dyDescent="0.25">
      <c r="A36" s="89"/>
      <c r="B36" s="89"/>
      <c r="C36" s="89"/>
      <c r="D36" s="89"/>
      <c r="E36" s="89"/>
      <c r="F36" s="89"/>
      <c r="G36" s="89"/>
      <c r="H36" s="89"/>
    </row>
    <row r="37" spans="1:8" ht="15" x14ac:dyDescent="0.25">
      <c r="A37" s="89"/>
      <c r="B37" s="89"/>
      <c r="C37" s="89"/>
      <c r="D37" s="89"/>
      <c r="E37" s="89"/>
      <c r="F37" s="89"/>
      <c r="G37" s="89"/>
      <c r="H37" s="89"/>
    </row>
    <row r="38" spans="1:8" ht="15" x14ac:dyDescent="0.25">
      <c r="A38" s="89"/>
      <c r="B38" s="89"/>
      <c r="C38" s="89"/>
      <c r="D38" s="89"/>
      <c r="E38" s="89"/>
      <c r="F38" s="89"/>
      <c r="G38" s="89"/>
      <c r="H38" s="89"/>
    </row>
    <row r="39" spans="1:8" ht="15" x14ac:dyDescent="0.25">
      <c r="A39" s="89"/>
      <c r="B39" s="89"/>
      <c r="C39" s="89"/>
      <c r="D39" s="89"/>
      <c r="E39" s="89"/>
      <c r="F39" s="89"/>
      <c r="G39" s="89"/>
      <c r="H39" s="89"/>
    </row>
    <row r="40" spans="1:8" ht="15" x14ac:dyDescent="0.25">
      <c r="A40" s="89"/>
      <c r="B40" s="89"/>
      <c r="C40" s="89"/>
      <c r="D40" s="89"/>
      <c r="E40" s="89"/>
      <c r="F40" s="89"/>
      <c r="G40" s="89"/>
      <c r="H40" s="89"/>
    </row>
    <row r="41" spans="1:8" ht="15" x14ac:dyDescent="0.25">
      <c r="A41" s="89"/>
      <c r="B41" s="89"/>
      <c r="C41" s="89"/>
      <c r="D41" s="89"/>
      <c r="E41" s="89"/>
      <c r="F41" s="89"/>
      <c r="G41" s="89"/>
      <c r="H41" s="89"/>
    </row>
    <row r="42" spans="1:8" ht="15" x14ac:dyDescent="0.25">
      <c r="A42" s="89"/>
      <c r="B42" s="89"/>
      <c r="C42" s="89"/>
      <c r="D42" s="89"/>
      <c r="E42" s="89"/>
      <c r="F42" s="89"/>
      <c r="G42" s="89"/>
      <c r="H42" s="89"/>
    </row>
    <row r="43" spans="1:8" ht="15" x14ac:dyDescent="0.25">
      <c r="A43" s="89"/>
      <c r="B43" s="89"/>
      <c r="C43" s="89"/>
      <c r="D43" s="89"/>
      <c r="E43" s="89"/>
      <c r="F43" s="89"/>
      <c r="G43" s="89"/>
      <c r="H43" s="89"/>
    </row>
    <row r="44" spans="1:8" ht="15" x14ac:dyDescent="0.25">
      <c r="A44" s="89"/>
      <c r="B44" s="89"/>
      <c r="C44" s="89"/>
      <c r="D44" s="89"/>
      <c r="E44" s="89"/>
      <c r="F44" s="89"/>
      <c r="G44" s="89"/>
      <c r="H44" s="89"/>
    </row>
    <row r="45" spans="1:8" ht="15" x14ac:dyDescent="0.25">
      <c r="A45" s="89"/>
      <c r="B45" s="89"/>
      <c r="C45" s="89"/>
      <c r="D45" s="89"/>
      <c r="E45" s="89"/>
      <c r="F45" s="89"/>
      <c r="G45" s="89"/>
      <c r="H45" s="89"/>
    </row>
    <row r="46" spans="1:8" ht="15" x14ac:dyDescent="0.25">
      <c r="A46" s="89"/>
      <c r="B46" s="89"/>
      <c r="C46" s="89"/>
      <c r="D46" s="89"/>
      <c r="E46" s="89"/>
      <c r="F46" s="89"/>
      <c r="G46" s="89"/>
      <c r="H46" s="89"/>
    </row>
    <row r="47" spans="1:8" ht="27.75" customHeight="1" x14ac:dyDescent="0.25">
      <c r="A47" s="89"/>
      <c r="B47" s="89"/>
      <c r="C47" s="89"/>
      <c r="D47" s="89"/>
      <c r="E47" s="89"/>
      <c r="F47" s="89"/>
      <c r="G47" s="89"/>
      <c r="H47" s="89"/>
    </row>
    <row r="48" spans="1:8" ht="15" x14ac:dyDescent="0.25">
      <c r="A48" s="89"/>
      <c r="B48" s="89"/>
      <c r="C48" s="89"/>
      <c r="D48" s="89"/>
      <c r="E48" s="89"/>
      <c r="F48" s="89"/>
      <c r="G48" s="89"/>
      <c r="H48" s="89"/>
    </row>
    <row r="49" spans="1:8" ht="15" x14ac:dyDescent="0.25">
      <c r="A49" s="89"/>
      <c r="B49" s="89"/>
      <c r="C49" s="89"/>
      <c r="D49" s="89"/>
      <c r="E49" s="89"/>
      <c r="F49" s="89"/>
      <c r="G49" s="89"/>
      <c r="H49" s="89"/>
    </row>
    <row r="50" spans="1:8" ht="15" x14ac:dyDescent="0.25">
      <c r="A50" s="89"/>
      <c r="B50" s="89"/>
      <c r="C50" s="89"/>
      <c r="D50" s="89"/>
      <c r="E50" s="89"/>
      <c r="F50" s="89"/>
      <c r="G50" s="89"/>
      <c r="H50" s="89"/>
    </row>
    <row r="51" spans="1:8" ht="15" x14ac:dyDescent="0.25">
      <c r="A51" s="89"/>
      <c r="B51" s="89"/>
      <c r="C51" s="89"/>
      <c r="D51" s="89"/>
      <c r="E51" s="89"/>
      <c r="F51" s="89"/>
      <c r="G51" s="89"/>
      <c r="H51" s="89"/>
    </row>
  </sheetData>
  <mergeCells count="4">
    <mergeCell ref="J3:Q3"/>
    <mergeCell ref="A22:I22"/>
    <mergeCell ref="B3:I3"/>
    <mergeCell ref="A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43A8-58E1-47A9-AC18-158CB7E295F6}">
  <dimension ref="A1:E53"/>
  <sheetViews>
    <sheetView workbookViewId="0">
      <selection activeCell="F1" sqref="F1"/>
    </sheetView>
  </sheetViews>
  <sheetFormatPr baseColWidth="10" defaultRowHeight="15" x14ac:dyDescent="0.25"/>
  <cols>
    <col min="1" max="1" width="62.7109375" bestFit="1" customWidth="1"/>
  </cols>
  <sheetData>
    <row r="1" spans="1:5" ht="30" customHeight="1" x14ac:dyDescent="0.25">
      <c r="A1" s="175" t="s">
        <v>152</v>
      </c>
      <c r="B1" s="175"/>
      <c r="C1" s="175"/>
      <c r="D1" s="175"/>
      <c r="E1" s="175"/>
    </row>
    <row r="2" spans="1:5" x14ac:dyDescent="0.25">
      <c r="A2" s="147"/>
      <c r="B2" s="147"/>
      <c r="C2" s="147"/>
      <c r="D2" s="147"/>
      <c r="E2" s="147"/>
    </row>
    <row r="3" spans="1:5" ht="38.25" x14ac:dyDescent="0.25">
      <c r="A3" s="73" t="s">
        <v>110</v>
      </c>
      <c r="B3" s="78" t="s">
        <v>114</v>
      </c>
      <c r="C3" s="78" t="s">
        <v>16</v>
      </c>
      <c r="D3" s="78" t="s">
        <v>151</v>
      </c>
      <c r="E3" s="78" t="s">
        <v>116</v>
      </c>
    </row>
    <row r="4" spans="1:5" x14ac:dyDescent="0.25">
      <c r="A4" s="85" t="s">
        <v>112</v>
      </c>
      <c r="B4" s="77">
        <v>781</v>
      </c>
      <c r="C4" s="79">
        <v>14.738629930175504</v>
      </c>
      <c r="D4" s="79">
        <v>100.01409699943386</v>
      </c>
      <c r="E4" s="54">
        <v>10.5</v>
      </c>
    </row>
    <row r="5" spans="1:5" x14ac:dyDescent="0.25">
      <c r="A5" s="85" t="s">
        <v>131</v>
      </c>
      <c r="B5" s="77">
        <v>64</v>
      </c>
      <c r="C5" s="79">
        <v>1.2077750518965842</v>
      </c>
      <c r="D5" s="79">
        <v>85.275467069258355</v>
      </c>
      <c r="E5" s="79">
        <v>1.6</v>
      </c>
    </row>
    <row r="6" spans="1:5" x14ac:dyDescent="0.25">
      <c r="A6" s="85" t="s">
        <v>119</v>
      </c>
      <c r="B6" s="77">
        <v>72</v>
      </c>
      <c r="C6" s="79">
        <v>1.3587469333836573</v>
      </c>
      <c r="D6" s="79">
        <v>84.067692017361765</v>
      </c>
      <c r="E6" s="79">
        <v>0.7</v>
      </c>
    </row>
    <row r="7" spans="1:5" x14ac:dyDescent="0.25">
      <c r="A7" s="85" t="s">
        <v>130</v>
      </c>
      <c r="B7" s="77">
        <v>85</v>
      </c>
      <c r="C7" s="79">
        <v>1.6040762408001512</v>
      </c>
      <c r="D7" s="79">
        <v>82.708945083978108</v>
      </c>
      <c r="E7" s="79">
        <v>1.4</v>
      </c>
    </row>
    <row r="8" spans="1:5" x14ac:dyDescent="0.25">
      <c r="A8" s="85" t="s">
        <v>129</v>
      </c>
      <c r="B8" s="77">
        <v>87</v>
      </c>
      <c r="C8" s="79">
        <v>1.6418192111719192</v>
      </c>
      <c r="D8" s="79">
        <v>81.104868843177954</v>
      </c>
      <c r="E8" s="79">
        <v>1.4</v>
      </c>
    </row>
    <row r="9" spans="1:5" x14ac:dyDescent="0.25">
      <c r="A9" s="85" t="s">
        <v>128</v>
      </c>
      <c r="B9" s="77">
        <v>119</v>
      </c>
      <c r="C9" s="79">
        <v>2.2457067371202113</v>
      </c>
      <c r="D9" s="79">
        <v>79.463049632006033</v>
      </c>
      <c r="E9" s="79">
        <v>2.7</v>
      </c>
    </row>
    <row r="10" spans="1:5" x14ac:dyDescent="0.25">
      <c r="A10" s="85" t="s">
        <v>115</v>
      </c>
      <c r="B10" s="77">
        <v>153</v>
      </c>
      <c r="C10" s="79">
        <v>2.887337233440272</v>
      </c>
      <c r="D10" s="79">
        <v>77.217342894885817</v>
      </c>
      <c r="E10" s="79">
        <v>1.5</v>
      </c>
    </row>
    <row r="11" spans="1:5" x14ac:dyDescent="0.25">
      <c r="A11" s="85" t="s">
        <v>127</v>
      </c>
      <c r="B11" s="77">
        <v>199</v>
      </c>
      <c r="C11" s="79">
        <v>3.7554255519909416</v>
      </c>
      <c r="D11" s="79">
        <v>74.33000566144554</v>
      </c>
      <c r="E11" s="79">
        <v>3.4</v>
      </c>
    </row>
    <row r="12" spans="1:5" x14ac:dyDescent="0.25">
      <c r="A12" s="85" t="s">
        <v>126</v>
      </c>
      <c r="B12" s="77">
        <v>201</v>
      </c>
      <c r="C12" s="79">
        <v>3.7931685223627101</v>
      </c>
      <c r="D12" s="79">
        <v>70.574580109454601</v>
      </c>
      <c r="E12" s="79">
        <v>2.2000000000000002</v>
      </c>
    </row>
    <row r="13" spans="1:5" x14ac:dyDescent="0.25">
      <c r="A13" s="85" t="s">
        <v>125</v>
      </c>
      <c r="B13" s="77">
        <v>231</v>
      </c>
      <c r="C13" s="79">
        <v>4.3593130779392339</v>
      </c>
      <c r="D13" s="79">
        <v>66.781411587091895</v>
      </c>
      <c r="E13" s="79">
        <v>6.7</v>
      </c>
    </row>
    <row r="14" spans="1:5" x14ac:dyDescent="0.25">
      <c r="A14" s="85" t="s">
        <v>124</v>
      </c>
      <c r="B14" s="77">
        <v>235</v>
      </c>
      <c r="C14" s="79">
        <v>4.4347990186827699</v>
      </c>
      <c r="D14" s="79">
        <v>62.422098509152669</v>
      </c>
      <c r="E14" s="79">
        <v>6.5</v>
      </c>
    </row>
    <row r="15" spans="1:5" x14ac:dyDescent="0.25">
      <c r="A15" s="85" t="s">
        <v>123</v>
      </c>
      <c r="B15" s="77">
        <v>240</v>
      </c>
      <c r="C15" s="79">
        <v>4.529156444612191</v>
      </c>
      <c r="D15" s="79">
        <v>57.987299490469901</v>
      </c>
      <c r="E15" s="79">
        <v>4.9000000000000004</v>
      </c>
    </row>
    <row r="16" spans="1:5" x14ac:dyDescent="0.25">
      <c r="A16" s="85" t="s">
        <v>122</v>
      </c>
      <c r="B16" s="77">
        <v>243</v>
      </c>
      <c r="C16" s="79">
        <v>4.5857709001698437</v>
      </c>
      <c r="D16" s="79">
        <v>53.45814304585771</v>
      </c>
      <c r="E16" s="79">
        <v>2.6</v>
      </c>
    </row>
    <row r="17" spans="1:5" x14ac:dyDescent="0.25">
      <c r="A17" s="85" t="s">
        <v>121</v>
      </c>
      <c r="B17" s="77">
        <v>246</v>
      </c>
      <c r="C17" s="79">
        <v>4.6423853557274954</v>
      </c>
      <c r="D17" s="79">
        <v>48.872372145687869</v>
      </c>
      <c r="E17" s="79">
        <v>3.4</v>
      </c>
    </row>
    <row r="18" spans="1:5" x14ac:dyDescent="0.25">
      <c r="A18" s="85" t="s">
        <v>118</v>
      </c>
      <c r="B18" s="77">
        <v>331</v>
      </c>
      <c r="C18" s="79">
        <v>6.246461596527646</v>
      </c>
      <c r="D18" s="79">
        <v>44.229986789960371</v>
      </c>
      <c r="E18" s="79">
        <v>5.7</v>
      </c>
    </row>
    <row r="19" spans="1:5" x14ac:dyDescent="0.25">
      <c r="A19" s="85" t="s">
        <v>113</v>
      </c>
      <c r="B19" s="77">
        <v>590</v>
      </c>
      <c r="C19" s="79">
        <v>11.134176259671637</v>
      </c>
      <c r="D19" s="79">
        <v>37.983525193432726</v>
      </c>
      <c r="E19" s="79">
        <v>17.2</v>
      </c>
    </row>
    <row r="20" spans="1:5" x14ac:dyDescent="0.25">
      <c r="A20" s="85" t="s">
        <v>120</v>
      </c>
      <c r="B20" s="77">
        <v>612</v>
      </c>
      <c r="C20" s="79">
        <v>11.549348933761088</v>
      </c>
      <c r="D20" s="79">
        <v>26.849348933761089</v>
      </c>
      <c r="E20" s="79">
        <v>15.5</v>
      </c>
    </row>
    <row r="21" spans="1:5" x14ac:dyDescent="0.25">
      <c r="A21" s="85" t="s">
        <v>111</v>
      </c>
      <c r="B21" s="77">
        <v>810</v>
      </c>
      <c r="C21" s="79">
        <v>15.285903000566146</v>
      </c>
      <c r="D21" s="79">
        <v>15.3</v>
      </c>
      <c r="E21" s="79">
        <v>12.6</v>
      </c>
    </row>
    <row r="22" spans="1:5" x14ac:dyDescent="0.25">
      <c r="A22" s="176" t="s">
        <v>252</v>
      </c>
      <c r="B22" s="176"/>
      <c r="C22" s="176"/>
      <c r="D22" s="176"/>
      <c r="E22" s="176"/>
    </row>
    <row r="23" spans="1:5" x14ac:dyDescent="0.25">
      <c r="A23" s="177" t="s">
        <v>26</v>
      </c>
      <c r="B23" s="177"/>
      <c r="C23" s="177"/>
      <c r="D23" s="177"/>
      <c r="E23" s="177"/>
    </row>
    <row r="24" spans="1:5" x14ac:dyDescent="0.25">
      <c r="A24" s="177" t="s">
        <v>117</v>
      </c>
      <c r="B24" s="177"/>
      <c r="C24" s="177"/>
      <c r="D24" s="177"/>
      <c r="E24" s="177"/>
    </row>
    <row r="25" spans="1:5" x14ac:dyDescent="0.25">
      <c r="A25" s="91" t="s">
        <v>28</v>
      </c>
      <c r="B25" s="91"/>
      <c r="C25" s="91"/>
      <c r="D25" s="91"/>
      <c r="E25" s="91"/>
    </row>
    <row r="29" spans="1:5" ht="29.25" customHeight="1" x14ac:dyDescent="0.25">
      <c r="A29" s="175" t="s">
        <v>153</v>
      </c>
      <c r="B29" s="175"/>
      <c r="C29" s="175"/>
      <c r="D29" s="175"/>
      <c r="E29" s="175"/>
    </row>
    <row r="30" spans="1:5" x14ac:dyDescent="0.25">
      <c r="A30" s="147"/>
      <c r="B30" s="147"/>
      <c r="C30" s="147"/>
      <c r="D30" s="147"/>
      <c r="E30" s="147"/>
    </row>
    <row r="31" spans="1:5" ht="38.25" x14ac:dyDescent="0.25">
      <c r="A31" s="73" t="s">
        <v>110</v>
      </c>
      <c r="B31" s="78" t="s">
        <v>114</v>
      </c>
      <c r="C31" s="78" t="s">
        <v>16</v>
      </c>
      <c r="D31" s="78" t="s">
        <v>151</v>
      </c>
      <c r="E31" s="78" t="s">
        <v>116</v>
      </c>
    </row>
    <row r="32" spans="1:5" x14ac:dyDescent="0.25">
      <c r="A32" s="85" t="s">
        <v>112</v>
      </c>
      <c r="B32" s="77">
        <v>624</v>
      </c>
      <c r="C32" s="79">
        <v>11.76027139087825</v>
      </c>
      <c r="D32" s="79">
        <v>99.976177911797961</v>
      </c>
      <c r="E32" s="54">
        <v>9.6</v>
      </c>
    </row>
    <row r="33" spans="1:5" x14ac:dyDescent="0.25">
      <c r="A33" s="85" t="s">
        <v>150</v>
      </c>
      <c r="B33" s="77">
        <v>67</v>
      </c>
      <c r="C33" s="79">
        <v>1.2627214474180173</v>
      </c>
      <c r="D33" s="79">
        <v>88.215906520919717</v>
      </c>
      <c r="E33" s="54">
        <v>1.3</v>
      </c>
    </row>
    <row r="34" spans="1:5" x14ac:dyDescent="0.25">
      <c r="A34" s="85" t="s">
        <v>119</v>
      </c>
      <c r="B34" s="77">
        <v>72</v>
      </c>
      <c r="C34" s="79">
        <v>1.3569543912551827</v>
      </c>
      <c r="D34" s="79">
        <v>86.9531850735017</v>
      </c>
      <c r="E34" s="54">
        <v>0.6</v>
      </c>
    </row>
    <row r="35" spans="1:5" x14ac:dyDescent="0.25">
      <c r="A35" s="85" t="s">
        <v>130</v>
      </c>
      <c r="B35" s="77">
        <v>90</v>
      </c>
      <c r="C35" s="79">
        <v>1.6961929890689786</v>
      </c>
      <c r="D35" s="79">
        <v>85.596230682246514</v>
      </c>
      <c r="E35" s="54">
        <v>1.4</v>
      </c>
    </row>
    <row r="36" spans="1:5" x14ac:dyDescent="0.25">
      <c r="A36" s="85" t="s">
        <v>129</v>
      </c>
      <c r="B36" s="77">
        <v>92</v>
      </c>
      <c r="C36" s="79">
        <v>1.7338861666038448</v>
      </c>
      <c r="D36" s="79">
        <v>83.900037693177538</v>
      </c>
      <c r="E36" s="54">
        <v>1.3</v>
      </c>
    </row>
    <row r="37" spans="1:5" x14ac:dyDescent="0.25">
      <c r="A37" s="85" t="s">
        <v>115</v>
      </c>
      <c r="B37" s="77">
        <v>148</v>
      </c>
      <c r="C37" s="79">
        <v>2.7892951375800981</v>
      </c>
      <c r="D37" s="79">
        <v>82.166151526573699</v>
      </c>
      <c r="E37" s="54">
        <v>1.6</v>
      </c>
    </row>
    <row r="38" spans="1:5" x14ac:dyDescent="0.25">
      <c r="A38" s="85" t="s">
        <v>126</v>
      </c>
      <c r="B38" s="77">
        <v>152</v>
      </c>
      <c r="C38" s="79">
        <v>2.8646814926498303</v>
      </c>
      <c r="D38" s="79">
        <v>79.376856388993602</v>
      </c>
      <c r="E38" s="54">
        <v>1.7</v>
      </c>
    </row>
    <row r="39" spans="1:5" x14ac:dyDescent="0.25">
      <c r="A39" s="85" t="s">
        <v>128</v>
      </c>
      <c r="B39" s="77">
        <v>162</v>
      </c>
      <c r="C39" s="79">
        <v>3.0531473803241611</v>
      </c>
      <c r="D39" s="79">
        <v>76.512174896343765</v>
      </c>
      <c r="E39" s="54">
        <v>2.5</v>
      </c>
    </row>
    <row r="40" spans="1:5" x14ac:dyDescent="0.25">
      <c r="A40" s="85" t="s">
        <v>127</v>
      </c>
      <c r="B40" s="77">
        <v>167</v>
      </c>
      <c r="C40" s="79">
        <v>3.1473803241613267</v>
      </c>
      <c r="D40" s="79">
        <v>73.459027516019603</v>
      </c>
      <c r="E40" s="54">
        <v>3</v>
      </c>
    </row>
    <row r="41" spans="1:5" x14ac:dyDescent="0.25">
      <c r="A41" s="85" t="s">
        <v>124</v>
      </c>
      <c r="B41" s="77">
        <v>224</v>
      </c>
      <c r="C41" s="79">
        <v>4.2216358839050132</v>
      </c>
      <c r="D41" s="79">
        <v>70.31164719185827</v>
      </c>
      <c r="E41" s="54">
        <v>5.9</v>
      </c>
    </row>
    <row r="42" spans="1:5" x14ac:dyDescent="0.25">
      <c r="A42" s="85" t="s">
        <v>122</v>
      </c>
      <c r="B42" s="77">
        <v>225</v>
      </c>
      <c r="C42" s="79">
        <v>4.240482472672447</v>
      </c>
      <c r="D42" s="79">
        <v>66.090011307953262</v>
      </c>
      <c r="E42" s="54">
        <v>2.6</v>
      </c>
    </row>
    <row r="43" spans="1:5" x14ac:dyDescent="0.25">
      <c r="A43" s="85" t="s">
        <v>125</v>
      </c>
      <c r="B43" s="77">
        <v>243</v>
      </c>
      <c r="C43" s="79">
        <v>4.5797210704862419</v>
      </c>
      <c r="D43" s="79">
        <v>61.849528835280807</v>
      </c>
      <c r="E43" s="54">
        <v>6.6</v>
      </c>
    </row>
    <row r="44" spans="1:5" x14ac:dyDescent="0.25">
      <c r="A44" s="85" t="s">
        <v>123</v>
      </c>
      <c r="B44" s="77">
        <v>264</v>
      </c>
      <c r="C44" s="79">
        <v>4.9754994346023365</v>
      </c>
      <c r="D44" s="79">
        <v>57.269807764794564</v>
      </c>
      <c r="E44" s="54">
        <v>4.7</v>
      </c>
    </row>
    <row r="45" spans="1:5" x14ac:dyDescent="0.25">
      <c r="A45" s="85" t="s">
        <v>121</v>
      </c>
      <c r="B45" s="77">
        <v>284</v>
      </c>
      <c r="C45" s="79">
        <v>5.352431209950999</v>
      </c>
      <c r="D45" s="79">
        <v>52.29430833019223</v>
      </c>
      <c r="E45" s="54">
        <v>3.1</v>
      </c>
    </row>
    <row r="46" spans="1:5" x14ac:dyDescent="0.25">
      <c r="A46" s="85" t="s">
        <v>118</v>
      </c>
      <c r="B46" s="77">
        <v>445</v>
      </c>
      <c r="C46" s="79">
        <v>8.3867320015077276</v>
      </c>
      <c r="D46" s="79">
        <v>46.94187712024123</v>
      </c>
      <c r="E46" s="54">
        <v>7.2</v>
      </c>
    </row>
    <row r="47" spans="1:5" x14ac:dyDescent="0.25">
      <c r="A47" s="85" t="s">
        <v>120</v>
      </c>
      <c r="B47" s="77">
        <v>562</v>
      </c>
      <c r="C47" s="79">
        <v>10.591782887297398</v>
      </c>
      <c r="D47" s="79">
        <v>38.555145118733506</v>
      </c>
      <c r="E47" s="54">
        <v>14.6</v>
      </c>
    </row>
    <row r="48" spans="1:5" x14ac:dyDescent="0.25">
      <c r="A48" s="85" t="s">
        <v>113</v>
      </c>
      <c r="B48" s="77">
        <v>656</v>
      </c>
      <c r="C48" s="79">
        <v>12.36336223143611</v>
      </c>
      <c r="D48" s="79">
        <v>27.963362231436108</v>
      </c>
      <c r="E48" s="54">
        <v>19.5</v>
      </c>
    </row>
    <row r="49" spans="1:5" x14ac:dyDescent="0.25">
      <c r="A49" s="85" t="s">
        <v>111</v>
      </c>
      <c r="B49" s="77">
        <v>829</v>
      </c>
      <c r="C49" s="79">
        <v>15.623822088202036</v>
      </c>
      <c r="D49" s="79">
        <v>15.6</v>
      </c>
      <c r="E49" s="54">
        <v>12.9</v>
      </c>
    </row>
    <row r="50" spans="1:5" x14ac:dyDescent="0.25">
      <c r="A50" s="176" t="s">
        <v>251</v>
      </c>
      <c r="B50" s="176"/>
      <c r="C50" s="176"/>
      <c r="D50" s="176"/>
      <c r="E50" s="176"/>
    </row>
    <row r="51" spans="1:5" x14ac:dyDescent="0.25">
      <c r="A51" s="177" t="s">
        <v>26</v>
      </c>
      <c r="B51" s="177"/>
      <c r="C51" s="177"/>
      <c r="D51" s="177"/>
      <c r="E51" s="177"/>
    </row>
    <row r="52" spans="1:5" x14ac:dyDescent="0.25">
      <c r="A52" s="177" t="s">
        <v>117</v>
      </c>
      <c r="B52" s="177"/>
      <c r="C52" s="177"/>
      <c r="D52" s="177"/>
      <c r="E52" s="177"/>
    </row>
    <row r="53" spans="1:5" x14ac:dyDescent="0.25">
      <c r="A53" s="91" t="s">
        <v>28</v>
      </c>
      <c r="B53" s="91"/>
      <c r="C53" s="91"/>
      <c r="D53" s="91"/>
      <c r="E53" s="91"/>
    </row>
  </sheetData>
  <sortState ref="A33:E49">
    <sortCondition ref="B33:B49"/>
  </sortState>
  <mergeCells count="8">
    <mergeCell ref="A1:E1"/>
    <mergeCell ref="A29:E29"/>
    <mergeCell ref="A50:E50"/>
    <mergeCell ref="A51:E51"/>
    <mergeCell ref="A52:E52"/>
    <mergeCell ref="A22:E22"/>
    <mergeCell ref="A23:E23"/>
    <mergeCell ref="A24:E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5467-13EC-48A9-A37D-451E6D902A78}">
  <dimension ref="A1:H50"/>
  <sheetViews>
    <sheetView workbookViewId="0">
      <selection activeCell="I1" sqref="I1"/>
    </sheetView>
  </sheetViews>
  <sheetFormatPr baseColWidth="10" defaultRowHeight="12.75" x14ac:dyDescent="0.25"/>
  <cols>
    <col min="1" max="1" width="62.42578125" style="82" bestFit="1" customWidth="1"/>
    <col min="2" max="16384" width="11.42578125" style="82"/>
  </cols>
  <sheetData>
    <row r="1" spans="1:7" ht="15" x14ac:dyDescent="0.25">
      <c r="A1" s="187" t="s">
        <v>145</v>
      </c>
      <c r="B1" s="187"/>
      <c r="C1" s="187"/>
      <c r="D1" s="187"/>
      <c r="E1" s="187"/>
      <c r="F1" s="187"/>
      <c r="G1" s="187"/>
    </row>
    <row r="2" spans="1:7" ht="15" customHeight="1" x14ac:dyDescent="0.25">
      <c r="A2" s="147"/>
      <c r="B2" s="147"/>
      <c r="C2" s="147"/>
      <c r="D2" s="147"/>
      <c r="E2" s="147"/>
      <c r="F2" s="147"/>
      <c r="G2" s="147"/>
    </row>
    <row r="3" spans="1:7" x14ac:dyDescent="0.25">
      <c r="A3" s="147"/>
      <c r="B3" s="181" t="s">
        <v>69</v>
      </c>
      <c r="C3" s="182"/>
      <c r="D3" s="182"/>
      <c r="E3" s="182"/>
      <c r="F3" s="183"/>
      <c r="G3" s="148" t="s">
        <v>139</v>
      </c>
    </row>
    <row r="4" spans="1:7" ht="104.25" x14ac:dyDescent="0.25">
      <c r="A4" s="73" t="s">
        <v>14</v>
      </c>
      <c r="B4" s="86" t="s">
        <v>133</v>
      </c>
      <c r="C4" s="86" t="s">
        <v>134</v>
      </c>
      <c r="D4" s="87" t="s">
        <v>135</v>
      </c>
      <c r="E4" s="87" t="s">
        <v>147</v>
      </c>
      <c r="F4" s="87" t="s">
        <v>146</v>
      </c>
      <c r="G4" s="87" t="s">
        <v>136</v>
      </c>
    </row>
    <row r="5" spans="1:7" x14ac:dyDescent="0.25">
      <c r="A5" s="74" t="s">
        <v>52</v>
      </c>
      <c r="B5" s="75">
        <v>3209</v>
      </c>
      <c r="C5" s="28">
        <v>1604</v>
      </c>
      <c r="D5" s="81">
        <v>50.015581177937051</v>
      </c>
      <c r="E5" s="80">
        <v>60.453709380748009</v>
      </c>
      <c r="F5" s="79">
        <v>38.783269961977183</v>
      </c>
      <c r="G5" s="79">
        <v>41.7</v>
      </c>
    </row>
    <row r="6" spans="1:7" x14ac:dyDescent="0.25">
      <c r="A6" s="74" t="s">
        <v>60</v>
      </c>
      <c r="B6" s="28">
        <v>435</v>
      </c>
      <c r="C6" s="28">
        <v>226</v>
      </c>
      <c r="D6" s="81">
        <v>48.045977011494251</v>
      </c>
      <c r="E6" s="81">
        <v>53.086419753086425</v>
      </c>
      <c r="F6" s="79">
        <v>46.610169491525419</v>
      </c>
      <c r="G6" s="79">
        <v>62.4</v>
      </c>
    </row>
    <row r="7" spans="1:7" x14ac:dyDescent="0.25">
      <c r="A7" s="74" t="s">
        <v>59</v>
      </c>
      <c r="B7" s="28">
        <v>494</v>
      </c>
      <c r="C7" s="28">
        <v>258</v>
      </c>
      <c r="D7" s="81">
        <v>47.773279352226723</v>
      </c>
      <c r="E7" s="81">
        <v>67.021276595744681</v>
      </c>
      <c r="F7" s="79">
        <v>42</v>
      </c>
      <c r="G7" s="79">
        <v>51.3</v>
      </c>
    </row>
    <row r="8" spans="1:7" x14ac:dyDescent="0.25">
      <c r="A8" s="74" t="s">
        <v>64</v>
      </c>
      <c r="B8" s="28">
        <v>14</v>
      </c>
      <c r="C8" s="77">
        <v>8</v>
      </c>
      <c r="D8" s="81">
        <v>42.857142857142854</v>
      </c>
      <c r="E8" s="81">
        <v>37.5</v>
      </c>
      <c r="F8" s="79">
        <v>50</v>
      </c>
      <c r="G8" s="79">
        <v>21.7</v>
      </c>
    </row>
    <row r="9" spans="1:7" x14ac:dyDescent="0.25">
      <c r="A9" s="74" t="s">
        <v>58</v>
      </c>
      <c r="B9" s="75">
        <v>1512</v>
      </c>
      <c r="C9" s="28">
        <v>893</v>
      </c>
      <c r="D9" s="80">
        <v>40.939153439153444</v>
      </c>
      <c r="E9" s="80">
        <v>39.849624060150376</v>
      </c>
      <c r="F9" s="80">
        <v>43.80952380952381</v>
      </c>
      <c r="G9" s="79">
        <v>47.9</v>
      </c>
    </row>
    <row r="10" spans="1:7" x14ac:dyDescent="0.25">
      <c r="A10" s="74" t="s">
        <v>143</v>
      </c>
      <c r="B10" s="75">
        <v>1755</v>
      </c>
      <c r="C10" s="28">
        <f>1126+144</f>
        <v>1270</v>
      </c>
      <c r="D10" s="80">
        <v>27.635327635327634</v>
      </c>
      <c r="E10" s="80">
        <v>32.678711704634722</v>
      </c>
      <c r="F10" s="80">
        <v>31.120331950207468</v>
      </c>
      <c r="G10" s="79">
        <v>46.9</v>
      </c>
    </row>
    <row r="11" spans="1:7" x14ac:dyDescent="0.25">
      <c r="A11" s="74" t="s">
        <v>55</v>
      </c>
      <c r="B11" s="75">
        <v>2282</v>
      </c>
      <c r="C11" s="28">
        <v>1498</v>
      </c>
      <c r="D11" s="80">
        <v>34.355828220858896</v>
      </c>
      <c r="E11" s="80">
        <v>30.575539568345324</v>
      </c>
      <c r="F11" s="80">
        <v>37.692307692307693</v>
      </c>
      <c r="G11" s="79">
        <v>28.2</v>
      </c>
    </row>
    <row r="12" spans="1:7" x14ac:dyDescent="0.25">
      <c r="A12" s="74" t="s">
        <v>140</v>
      </c>
      <c r="B12" s="75">
        <v>2382</v>
      </c>
      <c r="C12" s="28">
        <v>1640</v>
      </c>
      <c r="D12" s="80">
        <v>31.150293870696892</v>
      </c>
      <c r="E12" s="80">
        <v>27.70745428973277</v>
      </c>
      <c r="F12" s="80">
        <v>35.3125</v>
      </c>
      <c r="G12" s="79">
        <v>34.1</v>
      </c>
    </row>
    <row r="13" spans="1:7" x14ac:dyDescent="0.25">
      <c r="A13" s="76" t="s">
        <v>66</v>
      </c>
      <c r="B13" s="75">
        <v>14</v>
      </c>
      <c r="C13" s="77">
        <v>10</v>
      </c>
      <c r="D13" s="80">
        <v>28.571428571428569</v>
      </c>
      <c r="E13" s="80">
        <v>30.76923076923077</v>
      </c>
      <c r="F13" s="80"/>
      <c r="G13" s="79">
        <v>22.7</v>
      </c>
    </row>
    <row r="14" spans="1:7" x14ac:dyDescent="0.25">
      <c r="A14" s="74" t="s">
        <v>141</v>
      </c>
      <c r="B14" s="75">
        <v>1837</v>
      </c>
      <c r="C14" s="28">
        <v>1343</v>
      </c>
      <c r="D14" s="80">
        <v>26.89167120304845</v>
      </c>
      <c r="E14" s="80">
        <v>27.964022894521669</v>
      </c>
      <c r="F14" s="80">
        <v>23.615635179153095</v>
      </c>
      <c r="G14" s="79">
        <v>25.3</v>
      </c>
    </row>
    <row r="15" spans="1:7" x14ac:dyDescent="0.25">
      <c r="A15" s="74" t="s">
        <v>142</v>
      </c>
      <c r="B15" s="75">
        <v>2096</v>
      </c>
      <c r="C15" s="28">
        <v>1591</v>
      </c>
      <c r="D15" s="81">
        <v>24.09351145038168</v>
      </c>
      <c r="E15" s="81">
        <v>25.277161862527713</v>
      </c>
      <c r="F15" s="79">
        <v>21.399730820995963</v>
      </c>
      <c r="G15" s="79">
        <v>18.600000000000001</v>
      </c>
    </row>
    <row r="16" spans="1:7" x14ac:dyDescent="0.25">
      <c r="A16" s="74" t="s">
        <v>61</v>
      </c>
      <c r="B16" s="75">
        <v>216</v>
      </c>
      <c r="C16" s="28">
        <v>173</v>
      </c>
      <c r="D16" s="81">
        <v>19.907407407407408</v>
      </c>
      <c r="E16" s="81">
        <v>17.088607594936708</v>
      </c>
      <c r="F16" s="79">
        <v>27.586206896551722</v>
      </c>
      <c r="G16" s="79">
        <v>17.5</v>
      </c>
    </row>
    <row r="17" spans="1:8" x14ac:dyDescent="0.25">
      <c r="A17" s="74" t="s">
        <v>62</v>
      </c>
      <c r="B17" s="28">
        <v>79</v>
      </c>
      <c r="C17" s="75">
        <v>65</v>
      </c>
      <c r="D17" s="81">
        <v>17.721518987341771</v>
      </c>
      <c r="E17" s="81">
        <v>15.384615384615385</v>
      </c>
      <c r="F17" s="79">
        <v>17.5</v>
      </c>
      <c r="G17" s="79">
        <v>19</v>
      </c>
    </row>
    <row r="18" spans="1:8" x14ac:dyDescent="0.25">
      <c r="A18" s="74" t="s">
        <v>65</v>
      </c>
      <c r="B18" s="28">
        <v>19</v>
      </c>
      <c r="C18" s="28">
        <v>16</v>
      </c>
      <c r="D18" s="81">
        <v>15.789473684210526</v>
      </c>
      <c r="E18" s="81">
        <v>28.571428571428569</v>
      </c>
      <c r="F18" s="79">
        <v>8.3333333333333321</v>
      </c>
      <c r="G18" s="79">
        <v>10.1</v>
      </c>
    </row>
    <row r="19" spans="1:8" x14ac:dyDescent="0.25">
      <c r="A19" s="74" t="s">
        <v>63</v>
      </c>
      <c r="B19" s="28">
        <v>52</v>
      </c>
      <c r="C19" s="28">
        <v>45</v>
      </c>
      <c r="D19" s="81">
        <v>13.461538461538462</v>
      </c>
      <c r="E19" s="81">
        <v>10.416666666666668</v>
      </c>
      <c r="F19" s="79">
        <v>50</v>
      </c>
      <c r="G19" s="79">
        <v>17.100000000000001</v>
      </c>
    </row>
    <row r="20" spans="1:8" x14ac:dyDescent="0.25">
      <c r="A20" s="90" t="s">
        <v>137</v>
      </c>
      <c r="B20" s="185"/>
      <c r="C20" s="185"/>
      <c r="D20" s="186"/>
      <c r="E20" s="186"/>
      <c r="F20" s="186"/>
      <c r="G20" s="147"/>
      <c r="H20" s="147"/>
    </row>
    <row r="21" spans="1:8" x14ac:dyDescent="0.25">
      <c r="A21" s="10" t="s">
        <v>138</v>
      </c>
      <c r="B21" s="147"/>
      <c r="C21" s="147"/>
      <c r="D21" s="147"/>
      <c r="E21" s="147"/>
      <c r="F21" s="147"/>
      <c r="G21" s="147"/>
      <c r="H21" s="147"/>
    </row>
    <row r="22" spans="1:8" x14ac:dyDescent="0.25">
      <c r="A22" s="10" t="s">
        <v>144</v>
      </c>
      <c r="B22" s="147"/>
      <c r="C22" s="147"/>
      <c r="D22" s="147"/>
      <c r="E22" s="147"/>
      <c r="F22" s="147"/>
      <c r="G22" s="147"/>
      <c r="H22" s="147"/>
    </row>
    <row r="23" spans="1:8" x14ac:dyDescent="0.25">
      <c r="A23" s="177" t="s">
        <v>26</v>
      </c>
      <c r="B23" s="177"/>
      <c r="C23" s="177"/>
      <c r="D23" s="177"/>
      <c r="E23" s="177"/>
      <c r="F23" s="177"/>
      <c r="G23" s="147"/>
      <c r="H23" s="147"/>
    </row>
    <row r="24" spans="1:8" x14ac:dyDescent="0.25">
      <c r="A24" s="10" t="s">
        <v>67</v>
      </c>
      <c r="B24" s="147"/>
      <c r="C24" s="147"/>
      <c r="D24" s="147"/>
      <c r="E24" s="147"/>
      <c r="F24" s="147"/>
      <c r="G24" s="147"/>
      <c r="H24" s="147"/>
    </row>
    <row r="25" spans="1:8" x14ac:dyDescent="0.25">
      <c r="A25" s="10"/>
      <c r="B25" s="147"/>
      <c r="C25" s="147"/>
      <c r="D25" s="147"/>
      <c r="E25" s="147"/>
      <c r="F25" s="147"/>
      <c r="G25" s="147"/>
      <c r="H25" s="147"/>
    </row>
    <row r="26" spans="1:8" x14ac:dyDescent="0.25">
      <c r="A26" s="10"/>
      <c r="B26" s="147"/>
      <c r="C26" s="147"/>
      <c r="D26" s="147"/>
      <c r="E26" s="147"/>
      <c r="F26" s="147"/>
      <c r="G26" s="147"/>
      <c r="H26" s="147"/>
    </row>
    <row r="27" spans="1:8" ht="15" x14ac:dyDescent="0.25">
      <c r="A27" s="187" t="s">
        <v>257</v>
      </c>
      <c r="B27" s="187"/>
      <c r="C27" s="187"/>
      <c r="D27" s="187"/>
      <c r="E27" s="187"/>
      <c r="F27" s="187"/>
      <c r="G27" s="187"/>
      <c r="H27" s="147"/>
    </row>
    <row r="28" spans="1:8" x14ac:dyDescent="0.25">
      <c r="A28" s="10"/>
      <c r="B28" s="147"/>
      <c r="C28" s="147"/>
      <c r="D28" s="147"/>
      <c r="E28" s="147"/>
      <c r="F28" s="147"/>
      <c r="G28" s="147"/>
      <c r="H28" s="147"/>
    </row>
    <row r="29" spans="1:8" x14ac:dyDescent="0.25">
      <c r="B29" s="181" t="s">
        <v>69</v>
      </c>
      <c r="C29" s="182"/>
      <c r="D29" s="182"/>
      <c r="E29" s="182"/>
      <c r="F29" s="183"/>
      <c r="G29" s="148" t="s">
        <v>70</v>
      </c>
    </row>
    <row r="30" spans="1:8" ht="104.25" x14ac:dyDescent="0.25">
      <c r="A30" s="73" t="s">
        <v>14</v>
      </c>
      <c r="B30" s="37" t="s">
        <v>68</v>
      </c>
      <c r="C30" s="37" t="s">
        <v>132</v>
      </c>
      <c r="D30" s="78" t="s">
        <v>135</v>
      </c>
      <c r="E30" s="87" t="s">
        <v>147</v>
      </c>
      <c r="F30" s="87" t="s">
        <v>146</v>
      </c>
      <c r="G30" s="87" t="s">
        <v>258</v>
      </c>
    </row>
    <row r="31" spans="1:8" x14ac:dyDescent="0.25">
      <c r="A31" s="74" t="s">
        <v>60</v>
      </c>
      <c r="B31" s="28">
        <v>476</v>
      </c>
      <c r="C31" s="28">
        <v>231</v>
      </c>
      <c r="D31" s="81">
        <v>51.470588235294116</v>
      </c>
      <c r="E31" s="80">
        <v>60</v>
      </c>
      <c r="F31" s="79">
        <v>50</v>
      </c>
      <c r="G31" s="79">
        <v>64.900000000000006</v>
      </c>
    </row>
    <row r="32" spans="1:8" x14ac:dyDescent="0.25">
      <c r="A32" s="74" t="s">
        <v>52</v>
      </c>
      <c r="B32" s="28">
        <v>3402</v>
      </c>
      <c r="C32" s="28">
        <v>1812</v>
      </c>
      <c r="D32" s="81">
        <v>46.73721340388007</v>
      </c>
      <c r="E32" s="81">
        <v>56.549336410848241</v>
      </c>
      <c r="F32" s="79">
        <v>36.548831635710002</v>
      </c>
      <c r="G32" s="79">
        <v>40.299999999999997</v>
      </c>
    </row>
    <row r="33" spans="1:7" x14ac:dyDescent="0.25">
      <c r="A33" s="74" t="s">
        <v>59</v>
      </c>
      <c r="B33" s="28">
        <v>541</v>
      </c>
      <c r="C33" s="28">
        <v>294</v>
      </c>
      <c r="D33" s="81">
        <v>45.656192236598891</v>
      </c>
      <c r="E33" s="81">
        <v>55.319148936170215</v>
      </c>
      <c r="F33" s="79">
        <v>43.624161073825505</v>
      </c>
      <c r="G33" s="79">
        <v>53.8</v>
      </c>
    </row>
    <row r="34" spans="1:7" ht="15" x14ac:dyDescent="0.25">
      <c r="A34" s="74" t="s">
        <v>57</v>
      </c>
      <c r="B34" s="28">
        <v>1713</v>
      </c>
      <c r="C34" s="28">
        <v>1004</v>
      </c>
      <c r="D34" s="81">
        <v>41.389375364856981</v>
      </c>
      <c r="E34" s="81">
        <v>39.936356404136838</v>
      </c>
      <c r="F34" s="79">
        <v>45.394736842105267</v>
      </c>
      <c r="G34" s="79">
        <v>35.9</v>
      </c>
    </row>
    <row r="35" spans="1:7" x14ac:dyDescent="0.25">
      <c r="A35" s="74" t="s">
        <v>58</v>
      </c>
      <c r="B35" s="28">
        <v>1331</v>
      </c>
      <c r="C35" s="28">
        <v>820</v>
      </c>
      <c r="D35" s="81">
        <v>38.392186326070622</v>
      </c>
      <c r="E35" s="80">
        <v>37.310606060606062</v>
      </c>
      <c r="F35" s="80">
        <v>42.545454545454547</v>
      </c>
      <c r="G35" s="79">
        <v>48.5</v>
      </c>
    </row>
    <row r="36" spans="1:7" x14ac:dyDescent="0.25">
      <c r="A36" s="74" t="s">
        <v>55</v>
      </c>
      <c r="B36" s="28">
        <v>2349</v>
      </c>
      <c r="C36" s="28">
        <v>1555</v>
      </c>
      <c r="D36" s="81">
        <v>33.801617709663688</v>
      </c>
      <c r="E36" s="80">
        <v>31.900257953568357</v>
      </c>
      <c r="F36" s="80">
        <v>35.66610455311973</v>
      </c>
      <c r="G36" s="79">
        <v>27.8</v>
      </c>
    </row>
    <row r="37" spans="1:7" x14ac:dyDescent="0.25">
      <c r="A37" s="74" t="s">
        <v>53</v>
      </c>
      <c r="B37" s="28">
        <v>2595</v>
      </c>
      <c r="C37" s="28">
        <v>1749</v>
      </c>
      <c r="D37" s="81">
        <v>32.601156069364166</v>
      </c>
      <c r="E37" s="80">
        <v>30.485436893203882</v>
      </c>
      <c r="F37" s="80">
        <v>35.714285714285715</v>
      </c>
      <c r="G37" s="79">
        <v>37.299999999999997</v>
      </c>
    </row>
    <row r="38" spans="1:7" x14ac:dyDescent="0.25">
      <c r="A38" s="74" t="s">
        <v>63</v>
      </c>
      <c r="B38" s="28">
        <v>79</v>
      </c>
      <c r="C38" s="28">
        <v>58</v>
      </c>
      <c r="D38" s="81">
        <v>26.582278481012654</v>
      </c>
      <c r="E38" s="80">
        <v>22.222222222222221</v>
      </c>
      <c r="F38" s="80">
        <v>43.75</v>
      </c>
      <c r="G38" s="79">
        <v>17.7</v>
      </c>
    </row>
    <row r="39" spans="1:7" x14ac:dyDescent="0.25">
      <c r="A39" s="74" t="s">
        <v>56</v>
      </c>
      <c r="B39" s="28">
        <v>1737</v>
      </c>
      <c r="C39" s="28">
        <v>1305</v>
      </c>
      <c r="D39" s="81">
        <v>24.870466321243523</v>
      </c>
      <c r="E39" s="80">
        <v>24.936601859678785</v>
      </c>
      <c r="F39" s="80"/>
      <c r="G39" s="79">
        <v>24.4</v>
      </c>
    </row>
    <row r="40" spans="1:7" x14ac:dyDescent="0.25">
      <c r="A40" s="74" t="s">
        <v>54</v>
      </c>
      <c r="B40" s="28">
        <v>1789</v>
      </c>
      <c r="C40" s="28">
        <v>1400</v>
      </c>
      <c r="D40" s="81">
        <v>21.743991056456121</v>
      </c>
      <c r="E40" s="80">
        <v>22.534013605442176</v>
      </c>
      <c r="F40" s="80">
        <v>20.228384991843392</v>
      </c>
      <c r="G40" s="79">
        <v>16.2</v>
      </c>
    </row>
    <row r="41" spans="1:7" x14ac:dyDescent="0.25">
      <c r="A41" s="74" t="s">
        <v>62</v>
      </c>
      <c r="B41" s="28">
        <v>90</v>
      </c>
      <c r="C41" s="75">
        <v>72</v>
      </c>
      <c r="D41" s="81">
        <v>20</v>
      </c>
      <c r="E41" s="81">
        <v>18.867924528301888</v>
      </c>
      <c r="F41" s="79">
        <v>21.621621621621621</v>
      </c>
      <c r="G41" s="79">
        <v>18.399999999999999</v>
      </c>
    </row>
    <row r="42" spans="1:7" x14ac:dyDescent="0.25">
      <c r="A42" s="74" t="s">
        <v>64</v>
      </c>
      <c r="B42" s="28">
        <v>21</v>
      </c>
      <c r="C42" s="77">
        <v>17</v>
      </c>
      <c r="D42" s="81">
        <v>19.047619047619047</v>
      </c>
      <c r="E42" s="81">
        <v>14.285714285714285</v>
      </c>
      <c r="F42" s="79">
        <v>28.571428571428569</v>
      </c>
      <c r="G42" s="79">
        <v>22.4</v>
      </c>
    </row>
    <row r="43" spans="1:7" x14ac:dyDescent="0.25">
      <c r="A43" s="76" t="s">
        <v>66</v>
      </c>
      <c r="B43" s="28">
        <v>17</v>
      </c>
      <c r="C43" s="77">
        <v>14</v>
      </c>
      <c r="D43" s="81">
        <v>17.647058823529413</v>
      </c>
      <c r="E43" s="81">
        <v>17.647058823529413</v>
      </c>
      <c r="F43" s="79">
        <v>0</v>
      </c>
      <c r="G43" s="79">
        <v>23.7</v>
      </c>
    </row>
    <row r="44" spans="1:7" x14ac:dyDescent="0.25">
      <c r="A44" s="74" t="s">
        <v>65</v>
      </c>
      <c r="B44" s="28">
        <v>12</v>
      </c>
      <c r="C44" s="28">
        <v>10</v>
      </c>
      <c r="D44" s="81">
        <v>16.666666666666664</v>
      </c>
      <c r="E44" s="81">
        <v>0</v>
      </c>
      <c r="F44" s="79">
        <v>33.333333333333329</v>
      </c>
      <c r="G44" s="79">
        <v>5.7</v>
      </c>
    </row>
    <row r="45" spans="1:7" x14ac:dyDescent="0.25">
      <c r="A45" s="74" t="s">
        <v>61</v>
      </c>
      <c r="B45" s="28">
        <v>170</v>
      </c>
      <c r="C45" s="28">
        <v>155</v>
      </c>
      <c r="D45" s="81">
        <v>8.8235294117647065</v>
      </c>
      <c r="E45" s="81">
        <v>8.2644628099173563</v>
      </c>
      <c r="F45" s="79">
        <v>10.204081632653061</v>
      </c>
      <c r="G45" s="79">
        <v>15.1</v>
      </c>
    </row>
    <row r="46" spans="1:7" x14ac:dyDescent="0.25">
      <c r="A46" s="90" t="s">
        <v>137</v>
      </c>
      <c r="B46" s="185"/>
      <c r="C46" s="185"/>
      <c r="D46" s="186"/>
      <c r="E46" s="186"/>
      <c r="F46" s="186"/>
    </row>
    <row r="47" spans="1:7" x14ac:dyDescent="0.25">
      <c r="A47" s="10" t="s">
        <v>138</v>
      </c>
      <c r="B47" s="147"/>
      <c r="C47" s="147"/>
      <c r="D47" s="147"/>
      <c r="E47" s="147"/>
      <c r="F47" s="147"/>
    </row>
    <row r="48" spans="1:7" x14ac:dyDescent="0.25">
      <c r="A48" s="10" t="s">
        <v>144</v>
      </c>
      <c r="B48" s="147"/>
      <c r="C48" s="147"/>
      <c r="D48" s="147"/>
      <c r="E48" s="147"/>
      <c r="F48" s="147"/>
    </row>
    <row r="49" spans="1:6" x14ac:dyDescent="0.25">
      <c r="A49" s="10" t="s">
        <v>26</v>
      </c>
      <c r="B49" s="10"/>
      <c r="C49" s="10"/>
      <c r="D49" s="10"/>
      <c r="E49" s="10"/>
      <c r="F49" s="10"/>
    </row>
    <row r="50" spans="1:6" x14ac:dyDescent="0.25">
      <c r="A50" s="10" t="s">
        <v>67</v>
      </c>
      <c r="B50" s="147"/>
      <c r="C50" s="147"/>
      <c r="D50" s="147"/>
      <c r="E50" s="147"/>
      <c r="F50" s="147"/>
    </row>
  </sheetData>
  <mergeCells count="5">
    <mergeCell ref="A1:G1"/>
    <mergeCell ref="B3:F3"/>
    <mergeCell ref="A23:F23"/>
    <mergeCell ref="A27:G27"/>
    <mergeCell ref="B29:F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7C37-CAB1-4C82-8E82-07AF1950F570}">
  <dimension ref="A1:D52"/>
  <sheetViews>
    <sheetView tabSelected="1" workbookViewId="0">
      <selection activeCell="S1" sqref="S1"/>
    </sheetView>
  </sheetViews>
  <sheetFormatPr baseColWidth="10" defaultRowHeight="15" x14ac:dyDescent="0.25"/>
  <cols>
    <col min="1" max="1" width="60.140625" bestFit="1" customWidth="1"/>
    <col min="2" max="3" width="9.42578125" customWidth="1"/>
    <col min="4" max="4" width="10.85546875" customWidth="1"/>
  </cols>
  <sheetData>
    <row r="1" spans="1:4" ht="30" customHeight="1" x14ac:dyDescent="0.25">
      <c r="A1" s="179" t="s">
        <v>256</v>
      </c>
      <c r="B1" s="179"/>
      <c r="C1" s="179"/>
      <c r="D1" s="179"/>
    </row>
    <row r="2" spans="1:4" x14ac:dyDescent="0.25">
      <c r="A2" s="82"/>
      <c r="B2" s="82"/>
      <c r="C2" s="82"/>
      <c r="D2" s="82"/>
    </row>
    <row r="3" spans="1:4" x14ac:dyDescent="0.25">
      <c r="A3" s="73" t="s">
        <v>110</v>
      </c>
      <c r="B3" s="78" t="s">
        <v>107</v>
      </c>
      <c r="C3" s="78" t="s">
        <v>108</v>
      </c>
      <c r="D3" s="88" t="s">
        <v>109</v>
      </c>
    </row>
    <row r="4" spans="1:4" x14ac:dyDescent="0.25">
      <c r="A4" s="85" t="s">
        <v>112</v>
      </c>
      <c r="B4" s="79">
        <v>57.618437900128036</v>
      </c>
      <c r="C4" s="79">
        <v>42.381562099871964</v>
      </c>
      <c r="D4" s="79">
        <v>100</v>
      </c>
    </row>
    <row r="5" spans="1:4" x14ac:dyDescent="0.25">
      <c r="A5" s="85" t="s">
        <v>111</v>
      </c>
      <c r="B5" s="79">
        <v>64.444444444444443</v>
      </c>
      <c r="C5" s="79">
        <v>35.555555555555557</v>
      </c>
      <c r="D5" s="79">
        <v>100</v>
      </c>
    </row>
    <row r="6" spans="1:4" x14ac:dyDescent="0.25">
      <c r="A6" s="85" t="s">
        <v>154</v>
      </c>
      <c r="B6" s="79">
        <v>61.601307189542489</v>
      </c>
      <c r="C6" s="79">
        <v>38.398692810457518</v>
      </c>
      <c r="D6" s="79">
        <v>100</v>
      </c>
    </row>
    <row r="7" spans="1:4" x14ac:dyDescent="0.25">
      <c r="A7" s="85" t="s">
        <v>113</v>
      </c>
      <c r="B7" s="79">
        <v>33.728813559322035</v>
      </c>
      <c r="C7" s="79">
        <v>66.271186440677965</v>
      </c>
      <c r="D7" s="79">
        <v>100</v>
      </c>
    </row>
    <row r="8" spans="1:4" x14ac:dyDescent="0.25">
      <c r="A8" s="85" t="s">
        <v>118</v>
      </c>
      <c r="B8" s="79">
        <v>56.797583081570998</v>
      </c>
      <c r="C8" s="79">
        <v>43.202416918429002</v>
      </c>
      <c r="D8" s="79">
        <v>100</v>
      </c>
    </row>
    <row r="9" spans="1:4" x14ac:dyDescent="0.25">
      <c r="A9" s="85" t="s">
        <v>155</v>
      </c>
      <c r="B9" s="79">
        <v>73.983739837398375</v>
      </c>
      <c r="C9" s="79">
        <v>26.016260162601629</v>
      </c>
      <c r="D9" s="79">
        <v>100</v>
      </c>
    </row>
    <row r="10" spans="1:4" x14ac:dyDescent="0.25">
      <c r="A10" s="85" t="s">
        <v>122</v>
      </c>
      <c r="B10" s="79">
        <v>86.008230452674894</v>
      </c>
      <c r="C10" s="79">
        <v>13.991769547325102</v>
      </c>
      <c r="D10" s="79">
        <v>100</v>
      </c>
    </row>
    <row r="11" spans="1:4" x14ac:dyDescent="0.25">
      <c r="A11" s="85" t="s">
        <v>156</v>
      </c>
      <c r="B11" s="79">
        <v>78.333333333333329</v>
      </c>
      <c r="C11" s="79">
        <v>21.666666666666668</v>
      </c>
      <c r="D11" s="79">
        <v>100</v>
      </c>
    </row>
    <row r="12" spans="1:4" x14ac:dyDescent="0.25">
      <c r="A12" s="85" t="s">
        <v>124</v>
      </c>
      <c r="B12" s="79">
        <v>76.170212765957444</v>
      </c>
      <c r="C12" s="79">
        <v>23.829787234042556</v>
      </c>
      <c r="D12" s="79">
        <v>100</v>
      </c>
    </row>
    <row r="13" spans="1:4" x14ac:dyDescent="0.25">
      <c r="A13" s="85" t="s">
        <v>125</v>
      </c>
      <c r="B13" s="79">
        <v>45.454545454545453</v>
      </c>
      <c r="C13" s="79">
        <v>54.54545454545454</v>
      </c>
      <c r="D13" s="79">
        <v>100</v>
      </c>
    </row>
    <row r="14" spans="1:4" x14ac:dyDescent="0.25">
      <c r="A14" s="85" t="s">
        <v>126</v>
      </c>
      <c r="B14" s="79">
        <v>82.089552238805979</v>
      </c>
      <c r="C14" s="79">
        <v>17.910447761194028</v>
      </c>
      <c r="D14" s="79">
        <v>100</v>
      </c>
    </row>
    <row r="15" spans="1:4" x14ac:dyDescent="0.25">
      <c r="A15" s="85" t="s">
        <v>127</v>
      </c>
      <c r="B15" s="79">
        <v>63.316582914572862</v>
      </c>
      <c r="C15" s="79">
        <v>36.683417085427131</v>
      </c>
      <c r="D15" s="79">
        <v>100</v>
      </c>
    </row>
    <row r="16" spans="1:4" x14ac:dyDescent="0.25">
      <c r="A16" s="85" t="s">
        <v>115</v>
      </c>
      <c r="B16" s="79">
        <v>18.300653594771241</v>
      </c>
      <c r="C16" s="79">
        <v>81.699346405228752</v>
      </c>
      <c r="D16" s="79">
        <v>100</v>
      </c>
    </row>
    <row r="17" spans="1:4" x14ac:dyDescent="0.25">
      <c r="A17" s="85" t="s">
        <v>128</v>
      </c>
      <c r="B17" s="79">
        <v>6.7226890756302522</v>
      </c>
      <c r="C17" s="79">
        <v>93.277310924369743</v>
      </c>
      <c r="D17" s="79">
        <v>100</v>
      </c>
    </row>
    <row r="18" spans="1:4" x14ac:dyDescent="0.25">
      <c r="A18" s="85" t="s">
        <v>129</v>
      </c>
      <c r="B18" s="79">
        <v>77.011494252873561</v>
      </c>
      <c r="C18" s="79">
        <v>22.988505747126435</v>
      </c>
      <c r="D18" s="79">
        <v>100</v>
      </c>
    </row>
    <row r="19" spans="1:4" x14ac:dyDescent="0.25">
      <c r="A19" s="85" t="s">
        <v>157</v>
      </c>
      <c r="B19" s="79">
        <v>54.117647058823529</v>
      </c>
      <c r="C19" s="79">
        <v>45.882352941176471</v>
      </c>
      <c r="D19" s="79">
        <v>100</v>
      </c>
    </row>
    <row r="20" spans="1:4" x14ac:dyDescent="0.25">
      <c r="A20" s="85" t="s">
        <v>119</v>
      </c>
      <c r="B20" s="79">
        <v>81.944444444444443</v>
      </c>
      <c r="C20" s="79">
        <v>18.055555555555554</v>
      </c>
      <c r="D20" s="79">
        <v>100</v>
      </c>
    </row>
    <row r="21" spans="1:4" x14ac:dyDescent="0.25">
      <c r="A21" s="85" t="s">
        <v>158</v>
      </c>
      <c r="B21" s="79">
        <v>53.125</v>
      </c>
      <c r="C21" s="79">
        <v>46.875</v>
      </c>
      <c r="D21" s="79">
        <v>100</v>
      </c>
    </row>
    <row r="22" spans="1:4" ht="30" customHeight="1" x14ac:dyDescent="0.25">
      <c r="A22" s="178" t="s">
        <v>253</v>
      </c>
      <c r="B22" s="178"/>
      <c r="C22" s="178"/>
      <c r="D22" s="178"/>
    </row>
    <row r="23" spans="1:4" x14ac:dyDescent="0.25">
      <c r="A23" s="10" t="s">
        <v>26</v>
      </c>
      <c r="B23" s="10"/>
      <c r="C23" s="10"/>
      <c r="D23" s="10"/>
    </row>
    <row r="24" spans="1:4" x14ac:dyDescent="0.25">
      <c r="A24" s="10" t="s">
        <v>28</v>
      </c>
      <c r="B24" s="10"/>
      <c r="C24" s="10"/>
      <c r="D24" s="10"/>
    </row>
    <row r="25" spans="1:4" x14ac:dyDescent="0.25">
      <c r="A25" s="89"/>
      <c r="B25" s="89"/>
      <c r="C25" s="89"/>
      <c r="D25" s="89"/>
    </row>
    <row r="29" spans="1:4" ht="29.25" customHeight="1" x14ac:dyDescent="0.25">
      <c r="A29" s="179" t="s">
        <v>255</v>
      </c>
      <c r="B29" s="179"/>
      <c r="C29" s="179"/>
      <c r="D29" s="179"/>
    </row>
    <row r="30" spans="1:4" x14ac:dyDescent="0.25">
      <c r="A30" s="82"/>
      <c r="B30" s="82"/>
      <c r="C30" s="82"/>
      <c r="D30" s="82"/>
    </row>
    <row r="31" spans="1:4" x14ac:dyDescent="0.25">
      <c r="A31" s="73" t="s">
        <v>110</v>
      </c>
      <c r="B31" s="78" t="s">
        <v>107</v>
      </c>
      <c r="C31" s="78" t="s">
        <v>108</v>
      </c>
      <c r="D31" s="88" t="s">
        <v>109</v>
      </c>
    </row>
    <row r="32" spans="1:4" x14ac:dyDescent="0.25">
      <c r="A32" s="85" t="s">
        <v>112</v>
      </c>
      <c r="B32" s="79">
        <v>53.8</v>
      </c>
      <c r="C32" s="79">
        <v>46.2</v>
      </c>
      <c r="D32" s="79">
        <v>100</v>
      </c>
    </row>
    <row r="33" spans="1:4" x14ac:dyDescent="0.25">
      <c r="A33" s="85" t="s">
        <v>150</v>
      </c>
      <c r="B33" s="79">
        <v>56.71641791044776</v>
      </c>
      <c r="C33" s="79">
        <v>43.283582089552233</v>
      </c>
      <c r="D33" s="79">
        <v>100</v>
      </c>
    </row>
    <row r="34" spans="1:4" x14ac:dyDescent="0.25">
      <c r="A34" s="85" t="s">
        <v>119</v>
      </c>
      <c r="B34" s="79">
        <v>84.722222222222214</v>
      </c>
      <c r="C34" s="79">
        <v>15.277777777777779</v>
      </c>
      <c r="D34" s="79">
        <v>100</v>
      </c>
    </row>
    <row r="35" spans="1:4" x14ac:dyDescent="0.25">
      <c r="A35" s="85" t="s">
        <v>130</v>
      </c>
      <c r="B35" s="79">
        <v>53.333333333333336</v>
      </c>
      <c r="C35" s="79">
        <v>46.666666666666664</v>
      </c>
      <c r="D35" s="79">
        <v>100</v>
      </c>
    </row>
    <row r="36" spans="1:4" x14ac:dyDescent="0.25">
      <c r="A36" s="85" t="s">
        <v>129</v>
      </c>
      <c r="B36" s="79">
        <v>73.91304347826086</v>
      </c>
      <c r="C36" s="79">
        <v>26.086956521739129</v>
      </c>
      <c r="D36" s="79">
        <v>100</v>
      </c>
    </row>
    <row r="37" spans="1:4" x14ac:dyDescent="0.25">
      <c r="A37" s="85" t="s">
        <v>115</v>
      </c>
      <c r="B37" s="79">
        <v>12.837837837837837</v>
      </c>
      <c r="C37" s="79">
        <v>87.162162162162161</v>
      </c>
      <c r="D37" s="79">
        <v>100</v>
      </c>
    </row>
    <row r="38" spans="1:4" x14ac:dyDescent="0.25">
      <c r="A38" s="85" t="s">
        <v>126</v>
      </c>
      <c r="B38" s="79">
        <v>81.578947368421055</v>
      </c>
      <c r="C38" s="79">
        <v>18.421052631578945</v>
      </c>
      <c r="D38" s="79">
        <v>100</v>
      </c>
    </row>
    <row r="39" spans="1:4" x14ac:dyDescent="0.25">
      <c r="A39" s="85" t="s">
        <v>128</v>
      </c>
      <c r="B39" s="79">
        <v>12.962962962962962</v>
      </c>
      <c r="C39" s="79">
        <v>87.037037037037038</v>
      </c>
      <c r="D39" s="79">
        <v>100</v>
      </c>
    </row>
    <row r="40" spans="1:4" x14ac:dyDescent="0.25">
      <c r="A40" s="85" t="s">
        <v>127</v>
      </c>
      <c r="B40" s="79">
        <v>58.083832335329348</v>
      </c>
      <c r="C40" s="79">
        <v>41.916167664670652</v>
      </c>
      <c r="D40" s="79">
        <v>100</v>
      </c>
    </row>
    <row r="41" spans="1:4" x14ac:dyDescent="0.25">
      <c r="A41" s="85" t="s">
        <v>124</v>
      </c>
      <c r="B41" s="79">
        <v>75</v>
      </c>
      <c r="C41" s="79">
        <v>25</v>
      </c>
      <c r="D41" s="79">
        <v>100</v>
      </c>
    </row>
    <row r="42" spans="1:4" x14ac:dyDescent="0.25">
      <c r="A42" s="85" t="s">
        <v>122</v>
      </c>
      <c r="B42" s="79">
        <v>84</v>
      </c>
      <c r="C42" s="79">
        <v>16</v>
      </c>
      <c r="D42" s="79">
        <v>100</v>
      </c>
    </row>
    <row r="43" spans="1:4" x14ac:dyDescent="0.25">
      <c r="A43" s="85" t="s">
        <v>125</v>
      </c>
      <c r="B43" s="79">
        <v>53.497942386831276</v>
      </c>
      <c r="C43" s="79">
        <v>46.502057613168724</v>
      </c>
      <c r="D43" s="79">
        <v>100</v>
      </c>
    </row>
    <row r="44" spans="1:4" x14ac:dyDescent="0.25">
      <c r="A44" s="85" t="s">
        <v>123</v>
      </c>
      <c r="B44" s="79">
        <v>76.13636363636364</v>
      </c>
      <c r="C44" s="79">
        <v>23.863636363636363</v>
      </c>
      <c r="D44" s="79">
        <v>100</v>
      </c>
    </row>
    <row r="45" spans="1:4" x14ac:dyDescent="0.25">
      <c r="A45" s="85" t="s">
        <v>121</v>
      </c>
      <c r="B45" s="79">
        <v>77.112676056338032</v>
      </c>
      <c r="C45" s="79">
        <v>22.887323943661972</v>
      </c>
      <c r="D45" s="79">
        <v>100</v>
      </c>
    </row>
    <row r="46" spans="1:4" x14ac:dyDescent="0.25">
      <c r="A46" s="85" t="s">
        <v>118</v>
      </c>
      <c r="B46" s="79">
        <v>56.629213483146067</v>
      </c>
      <c r="C46" s="79">
        <v>43.370786516853933</v>
      </c>
      <c r="D46" s="79">
        <v>100</v>
      </c>
    </row>
    <row r="47" spans="1:4" x14ac:dyDescent="0.25">
      <c r="A47" s="85" t="s">
        <v>120</v>
      </c>
      <c r="B47" s="79">
        <v>65.12455516014235</v>
      </c>
      <c r="C47" s="79">
        <v>34.87544483985765</v>
      </c>
      <c r="D47" s="79">
        <v>100</v>
      </c>
    </row>
    <row r="48" spans="1:4" x14ac:dyDescent="0.25">
      <c r="A48" s="85" t="s">
        <v>113</v>
      </c>
      <c r="B48" s="79">
        <v>36.585365853658537</v>
      </c>
      <c r="C48" s="79">
        <v>63.414634146341463</v>
      </c>
      <c r="D48" s="79">
        <v>100</v>
      </c>
    </row>
    <row r="49" spans="1:4" x14ac:dyDescent="0.25">
      <c r="A49" s="85" t="s">
        <v>111</v>
      </c>
      <c r="B49" s="79">
        <v>63.088057901085648</v>
      </c>
      <c r="C49" s="79">
        <v>36.911942098914352</v>
      </c>
      <c r="D49" s="79">
        <v>100</v>
      </c>
    </row>
    <row r="50" spans="1:4" ht="29.25" customHeight="1" x14ac:dyDescent="0.25">
      <c r="A50" s="178" t="s">
        <v>254</v>
      </c>
      <c r="B50" s="178"/>
      <c r="C50" s="178"/>
      <c r="D50" s="178"/>
    </row>
    <row r="51" spans="1:4" x14ac:dyDescent="0.25">
      <c r="A51" s="10" t="s">
        <v>26</v>
      </c>
      <c r="B51" s="10"/>
      <c r="C51" s="10"/>
      <c r="D51" s="10"/>
    </row>
    <row r="52" spans="1:4" x14ac:dyDescent="0.25">
      <c r="A52" s="10" t="s">
        <v>28</v>
      </c>
      <c r="B52" s="10"/>
      <c r="C52" s="10"/>
      <c r="D52" s="10"/>
    </row>
  </sheetData>
  <mergeCells count="4">
    <mergeCell ref="A22:D22"/>
    <mergeCell ref="A1:D1"/>
    <mergeCell ref="A29:D29"/>
    <mergeCell ref="A50:D5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B21D-CA10-4052-B49D-9F5330B06676}">
  <dimension ref="A1:L199"/>
  <sheetViews>
    <sheetView topLeftCell="A5" workbookViewId="0">
      <selection activeCell="F21" sqref="F21"/>
    </sheetView>
  </sheetViews>
  <sheetFormatPr baseColWidth="10" defaultRowHeight="15" x14ac:dyDescent="0.25"/>
  <cols>
    <col min="1" max="1" width="80.85546875" bestFit="1" customWidth="1"/>
    <col min="2" max="2" width="9.28515625" bestFit="1" customWidth="1"/>
    <col min="3" max="3" width="10.85546875" bestFit="1" customWidth="1"/>
    <col min="4" max="4" width="9.28515625" bestFit="1" customWidth="1"/>
    <col min="5" max="5" width="10.85546875" bestFit="1" customWidth="1"/>
    <col min="7" max="7" width="6.5703125" customWidth="1"/>
    <col min="8" max="8" width="83.140625" bestFit="1" customWidth="1"/>
    <col min="9" max="9" width="9.28515625" bestFit="1" customWidth="1"/>
    <col min="10" max="10" width="10.85546875" bestFit="1" customWidth="1"/>
    <col min="11" max="11" width="9.28515625" bestFit="1" customWidth="1"/>
    <col min="12" max="12" width="10.85546875" bestFit="1" customWidth="1"/>
    <col min="13" max="13" width="11" customWidth="1"/>
  </cols>
  <sheetData>
    <row r="1" spans="1:12" x14ac:dyDescent="0.25">
      <c r="A1" s="162" t="s">
        <v>163</v>
      </c>
      <c r="B1" s="162"/>
      <c r="C1" s="162"/>
      <c r="D1" s="162"/>
      <c r="E1" s="162"/>
      <c r="F1" s="82"/>
      <c r="G1" s="82"/>
      <c r="H1" s="162" t="s">
        <v>164</v>
      </c>
      <c r="I1" s="162"/>
      <c r="J1" s="162"/>
      <c r="K1" s="162"/>
      <c r="L1" s="162"/>
    </row>
    <row r="2" spans="1:12" x14ac:dyDescent="0.25">
      <c r="A2" s="149"/>
      <c r="B2" s="84"/>
      <c r="C2" s="84"/>
      <c r="D2" s="84"/>
      <c r="E2" s="84"/>
      <c r="F2" s="82"/>
      <c r="G2" s="82"/>
      <c r="H2" s="149"/>
      <c r="I2" s="84"/>
      <c r="J2" s="84"/>
      <c r="K2" s="84"/>
      <c r="L2" s="84"/>
    </row>
    <row r="3" spans="1:12" x14ac:dyDescent="0.25">
      <c r="A3" s="82"/>
      <c r="B3" s="83"/>
      <c r="C3" s="83"/>
      <c r="D3" s="83"/>
      <c r="E3" s="83"/>
      <c r="F3" s="82"/>
      <c r="G3" s="82"/>
      <c r="H3" s="82"/>
      <c r="I3" s="83"/>
      <c r="J3" s="83"/>
      <c r="K3" s="83"/>
      <c r="L3" s="83"/>
    </row>
    <row r="4" spans="1:12" x14ac:dyDescent="0.25">
      <c r="A4" s="180" t="s">
        <v>110</v>
      </c>
      <c r="B4" s="180" t="s">
        <v>159</v>
      </c>
      <c r="C4" s="180" t="s">
        <v>160</v>
      </c>
      <c r="D4" s="150" t="s">
        <v>159</v>
      </c>
      <c r="E4" s="150" t="s">
        <v>160</v>
      </c>
      <c r="F4" s="82"/>
      <c r="G4" s="82"/>
      <c r="H4" s="180" t="s">
        <v>110</v>
      </c>
      <c r="I4" s="180" t="s">
        <v>159</v>
      </c>
      <c r="J4" s="180" t="s">
        <v>160</v>
      </c>
      <c r="K4" s="150" t="s">
        <v>159</v>
      </c>
      <c r="L4" s="150" t="s">
        <v>160</v>
      </c>
    </row>
    <row r="5" spans="1:12" x14ac:dyDescent="0.25">
      <c r="A5" s="180"/>
      <c r="B5" s="180"/>
      <c r="C5" s="180"/>
      <c r="D5" s="151" t="s">
        <v>161</v>
      </c>
      <c r="E5" s="151" t="s">
        <v>162</v>
      </c>
      <c r="F5" s="82"/>
      <c r="G5" s="82"/>
      <c r="H5" s="180"/>
      <c r="I5" s="180"/>
      <c r="J5" s="180"/>
      <c r="K5" s="151" t="s">
        <v>161</v>
      </c>
      <c r="L5" s="151" t="s">
        <v>162</v>
      </c>
    </row>
    <row r="6" spans="1:12" x14ac:dyDescent="0.25">
      <c r="A6" s="155" t="s">
        <v>46</v>
      </c>
      <c r="B6" s="156">
        <v>829</v>
      </c>
      <c r="C6" s="157">
        <v>15.623822088202036</v>
      </c>
      <c r="D6" s="156">
        <v>829</v>
      </c>
      <c r="E6" s="157">
        <v>15.623822088202036</v>
      </c>
      <c r="F6" s="82"/>
      <c r="G6" s="82"/>
      <c r="H6" s="155" t="s">
        <v>46</v>
      </c>
      <c r="I6" s="156">
        <v>810</v>
      </c>
      <c r="J6" s="157">
        <v>15.285903000566146</v>
      </c>
      <c r="K6" s="156">
        <v>810</v>
      </c>
      <c r="L6" s="157">
        <v>15.285903000566146</v>
      </c>
    </row>
    <row r="7" spans="1:12" x14ac:dyDescent="0.25">
      <c r="A7" s="155" t="s">
        <v>47</v>
      </c>
      <c r="B7" s="156">
        <v>656</v>
      </c>
      <c r="C7" s="157">
        <v>12.36336223143611</v>
      </c>
      <c r="D7" s="156">
        <v>1485</v>
      </c>
      <c r="E7" s="157">
        <v>27.987184319638146</v>
      </c>
      <c r="F7" s="82"/>
      <c r="G7" s="82"/>
      <c r="H7" s="155" t="s">
        <v>95</v>
      </c>
      <c r="I7" s="156">
        <v>612</v>
      </c>
      <c r="J7" s="157">
        <v>11.549348933761088</v>
      </c>
      <c r="K7" s="156">
        <v>1422</v>
      </c>
      <c r="L7" s="157">
        <v>26.835251934327232</v>
      </c>
    </row>
    <row r="8" spans="1:12" x14ac:dyDescent="0.25">
      <c r="A8" s="155" t="s">
        <v>95</v>
      </c>
      <c r="B8" s="156">
        <v>562</v>
      </c>
      <c r="C8" s="157">
        <v>10.591782887297398</v>
      </c>
      <c r="D8" s="156">
        <v>2047</v>
      </c>
      <c r="E8" s="157">
        <v>38.578967206935545</v>
      </c>
      <c r="F8" s="82"/>
      <c r="G8" s="82"/>
      <c r="H8" s="155" t="s">
        <v>47</v>
      </c>
      <c r="I8" s="156">
        <v>590</v>
      </c>
      <c r="J8" s="157">
        <v>11.134176259671637</v>
      </c>
      <c r="K8" s="156">
        <v>2012</v>
      </c>
      <c r="L8" s="157">
        <v>37.969428193998866</v>
      </c>
    </row>
    <row r="9" spans="1:12" x14ac:dyDescent="0.25">
      <c r="A9" s="155" t="s">
        <v>48</v>
      </c>
      <c r="B9" s="156">
        <v>445</v>
      </c>
      <c r="C9" s="157">
        <v>8.3867320015077276</v>
      </c>
      <c r="D9" s="156">
        <v>2492</v>
      </c>
      <c r="E9" s="157">
        <v>46.965699208443269</v>
      </c>
      <c r="F9" s="82"/>
      <c r="G9" s="82"/>
      <c r="H9" s="155" t="s">
        <v>48</v>
      </c>
      <c r="I9" s="156">
        <v>331</v>
      </c>
      <c r="J9" s="157">
        <v>6.246461596527646</v>
      </c>
      <c r="K9" s="156">
        <v>2343</v>
      </c>
      <c r="L9" s="157">
        <v>44.215889790526511</v>
      </c>
    </row>
    <row r="10" spans="1:12" x14ac:dyDescent="0.25">
      <c r="A10" s="155" t="s">
        <v>96</v>
      </c>
      <c r="B10" s="156">
        <v>284</v>
      </c>
      <c r="C10" s="157">
        <v>5.352431209950999</v>
      </c>
      <c r="D10" s="156">
        <v>2776</v>
      </c>
      <c r="E10" s="157">
        <v>52.318130418394269</v>
      </c>
      <c r="F10" s="82"/>
      <c r="G10" s="82"/>
      <c r="H10" s="155" t="s">
        <v>96</v>
      </c>
      <c r="I10" s="156">
        <v>246</v>
      </c>
      <c r="J10" s="157">
        <v>4.6423853557274954</v>
      </c>
      <c r="K10" s="156">
        <v>2589</v>
      </c>
      <c r="L10" s="157">
        <v>48.858275146254009</v>
      </c>
    </row>
    <row r="11" spans="1:12" x14ac:dyDescent="0.25">
      <c r="A11" s="155" t="s">
        <v>98</v>
      </c>
      <c r="B11" s="156">
        <v>264</v>
      </c>
      <c r="C11" s="157">
        <v>4.9754994346023365</v>
      </c>
      <c r="D11" s="156">
        <v>3040</v>
      </c>
      <c r="E11" s="157">
        <v>57.293629852996602</v>
      </c>
      <c r="F11" s="82"/>
      <c r="G11" s="82"/>
      <c r="H11" s="155" t="s">
        <v>97</v>
      </c>
      <c r="I11" s="156">
        <v>243</v>
      </c>
      <c r="J11" s="157">
        <v>4.5857709001698437</v>
      </c>
      <c r="K11" s="156">
        <v>2832</v>
      </c>
      <c r="L11" s="157">
        <v>53.44404604642385</v>
      </c>
    </row>
    <row r="12" spans="1:12" x14ac:dyDescent="0.25">
      <c r="A12" s="155" t="s">
        <v>49</v>
      </c>
      <c r="B12" s="156">
        <v>243</v>
      </c>
      <c r="C12" s="157">
        <v>4.5797210704862419</v>
      </c>
      <c r="D12" s="156">
        <v>3283</v>
      </c>
      <c r="E12" s="157">
        <v>61.873350923482846</v>
      </c>
      <c r="F12" s="82"/>
      <c r="G12" s="82"/>
      <c r="H12" s="155" t="s">
        <v>98</v>
      </c>
      <c r="I12" s="156">
        <v>240</v>
      </c>
      <c r="J12" s="157">
        <v>4.529156444612191</v>
      </c>
      <c r="K12" s="156">
        <v>3072</v>
      </c>
      <c r="L12" s="157">
        <v>57.973202491036041</v>
      </c>
    </row>
    <row r="13" spans="1:12" x14ac:dyDescent="0.25">
      <c r="A13" s="155" t="s">
        <v>97</v>
      </c>
      <c r="B13" s="156">
        <v>225</v>
      </c>
      <c r="C13" s="157">
        <v>4.240482472672447</v>
      </c>
      <c r="D13" s="156">
        <v>3508</v>
      </c>
      <c r="E13" s="157">
        <v>66.113833396155286</v>
      </c>
      <c r="F13" s="82"/>
      <c r="G13" s="82"/>
      <c r="H13" s="155" t="s">
        <v>99</v>
      </c>
      <c r="I13" s="156">
        <v>235</v>
      </c>
      <c r="J13" s="157">
        <v>4.4347990186827699</v>
      </c>
      <c r="K13" s="156">
        <v>3307</v>
      </c>
      <c r="L13" s="157">
        <v>62.408001509718808</v>
      </c>
    </row>
    <row r="14" spans="1:12" x14ac:dyDescent="0.25">
      <c r="A14" s="155" t="s">
        <v>99</v>
      </c>
      <c r="B14" s="156">
        <v>224</v>
      </c>
      <c r="C14" s="157">
        <v>4.2216358839050132</v>
      </c>
      <c r="D14" s="156">
        <v>3732</v>
      </c>
      <c r="E14" s="157">
        <v>70.335469280060295</v>
      </c>
      <c r="F14" s="82"/>
      <c r="G14" s="82"/>
      <c r="H14" s="155" t="s">
        <v>49</v>
      </c>
      <c r="I14" s="156">
        <v>231</v>
      </c>
      <c r="J14" s="157">
        <v>4.3593130779392339</v>
      </c>
      <c r="K14" s="156">
        <v>3538</v>
      </c>
      <c r="L14" s="157">
        <v>66.767314587658035</v>
      </c>
    </row>
    <row r="15" spans="1:12" x14ac:dyDescent="0.25">
      <c r="A15" s="155" t="s">
        <v>101</v>
      </c>
      <c r="B15" s="156">
        <v>167</v>
      </c>
      <c r="C15" s="157">
        <v>3.1473803241613267</v>
      </c>
      <c r="D15" s="156">
        <v>3899</v>
      </c>
      <c r="E15" s="157">
        <v>73.482849604221627</v>
      </c>
      <c r="F15" s="82"/>
      <c r="G15" s="82"/>
      <c r="H15" s="155" t="s">
        <v>100</v>
      </c>
      <c r="I15" s="156">
        <v>201</v>
      </c>
      <c r="J15" s="157">
        <v>3.7931685223627101</v>
      </c>
      <c r="K15" s="156">
        <v>3739</v>
      </c>
      <c r="L15" s="157">
        <v>70.560483110020741</v>
      </c>
    </row>
    <row r="16" spans="1:12" x14ac:dyDescent="0.25">
      <c r="A16" s="155" t="s">
        <v>50</v>
      </c>
      <c r="B16" s="156">
        <v>162</v>
      </c>
      <c r="C16" s="157">
        <v>3.0531473803241611</v>
      </c>
      <c r="D16" s="156">
        <v>4061</v>
      </c>
      <c r="E16" s="157">
        <v>76.53599698454579</v>
      </c>
      <c r="F16" s="82"/>
      <c r="G16" s="82"/>
      <c r="H16" s="155" t="s">
        <v>101</v>
      </c>
      <c r="I16" s="156">
        <v>199</v>
      </c>
      <c r="J16" s="157">
        <v>3.7554255519909416</v>
      </c>
      <c r="K16" s="156">
        <v>3938</v>
      </c>
      <c r="L16" s="157">
        <v>74.31590866201168</v>
      </c>
    </row>
    <row r="17" spans="1:12" x14ac:dyDescent="0.25">
      <c r="A17" s="155" t="s">
        <v>100</v>
      </c>
      <c r="B17" s="156">
        <v>152</v>
      </c>
      <c r="C17" s="157">
        <v>2.8646814926498303</v>
      </c>
      <c r="D17" s="156">
        <v>4213</v>
      </c>
      <c r="E17" s="157">
        <v>79.400678477195626</v>
      </c>
      <c r="F17" s="82"/>
      <c r="G17" s="82"/>
      <c r="H17" s="155" t="s">
        <v>102</v>
      </c>
      <c r="I17" s="156">
        <v>153</v>
      </c>
      <c r="J17" s="157">
        <v>2.887337233440272</v>
      </c>
      <c r="K17" s="156">
        <v>4091</v>
      </c>
      <c r="L17" s="157">
        <v>77.203245895451957</v>
      </c>
    </row>
    <row r="18" spans="1:12" x14ac:dyDescent="0.25">
      <c r="A18" s="155" t="s">
        <v>102</v>
      </c>
      <c r="B18" s="156">
        <v>148</v>
      </c>
      <c r="C18" s="157">
        <v>2.7892951375800981</v>
      </c>
      <c r="D18" s="156">
        <v>4361</v>
      </c>
      <c r="E18" s="157">
        <v>82.189973614775724</v>
      </c>
      <c r="F18" s="82"/>
      <c r="G18" s="82"/>
      <c r="H18" s="155" t="s">
        <v>50</v>
      </c>
      <c r="I18" s="156">
        <v>119</v>
      </c>
      <c r="J18" s="157">
        <v>2.2457067371202113</v>
      </c>
      <c r="K18" s="156">
        <v>4210</v>
      </c>
      <c r="L18" s="157">
        <v>79.448952632572173</v>
      </c>
    </row>
    <row r="19" spans="1:12" x14ac:dyDescent="0.25">
      <c r="A19" s="155" t="s">
        <v>103</v>
      </c>
      <c r="B19" s="156">
        <v>92</v>
      </c>
      <c r="C19" s="157">
        <v>1.7338861666038448</v>
      </c>
      <c r="D19" s="156">
        <v>4453</v>
      </c>
      <c r="E19" s="157">
        <v>83.923859781379562</v>
      </c>
      <c r="F19" s="82"/>
      <c r="G19" s="82"/>
      <c r="H19" s="155" t="s">
        <v>103</v>
      </c>
      <c r="I19" s="156">
        <v>87</v>
      </c>
      <c r="J19" s="157">
        <v>1.6418192111719192</v>
      </c>
      <c r="K19" s="156">
        <v>4297</v>
      </c>
      <c r="L19" s="157">
        <v>81.090771843744093</v>
      </c>
    </row>
    <row r="20" spans="1:12" x14ac:dyDescent="0.25">
      <c r="A20" s="155" t="s">
        <v>104</v>
      </c>
      <c r="B20" s="156">
        <v>90</v>
      </c>
      <c r="C20" s="157">
        <v>1.6961929890689786</v>
      </c>
      <c r="D20" s="156">
        <v>4543</v>
      </c>
      <c r="E20" s="157">
        <v>85.620052770448538</v>
      </c>
      <c r="F20" s="82"/>
      <c r="G20" s="82"/>
      <c r="H20" s="155" t="s">
        <v>104</v>
      </c>
      <c r="I20" s="156">
        <v>85</v>
      </c>
      <c r="J20" s="157">
        <v>1.6040762408001512</v>
      </c>
      <c r="K20" s="156">
        <v>4382</v>
      </c>
      <c r="L20" s="157">
        <v>82.694848084544248</v>
      </c>
    </row>
    <row r="21" spans="1:12" x14ac:dyDescent="0.25">
      <c r="A21" s="155" t="s">
        <v>105</v>
      </c>
      <c r="B21" s="156">
        <v>72</v>
      </c>
      <c r="C21" s="157">
        <v>1.3569543912551827</v>
      </c>
      <c r="D21" s="156">
        <v>4615</v>
      </c>
      <c r="E21" s="157">
        <v>86.977007161703725</v>
      </c>
      <c r="F21" s="82"/>
      <c r="G21" s="82"/>
      <c r="H21" s="155" t="s">
        <v>105</v>
      </c>
      <c r="I21" s="156">
        <v>72</v>
      </c>
      <c r="J21" s="157">
        <v>1.3587469333836573</v>
      </c>
      <c r="K21" s="156">
        <v>4454</v>
      </c>
      <c r="L21" s="157">
        <v>84.053595017927904</v>
      </c>
    </row>
    <row r="22" spans="1:12" x14ac:dyDescent="0.25">
      <c r="A22" s="155" t="s">
        <v>165</v>
      </c>
      <c r="B22" s="156">
        <v>67</v>
      </c>
      <c r="C22" s="157">
        <v>1.2627214474180173</v>
      </c>
      <c r="D22" s="156">
        <v>4682</v>
      </c>
      <c r="E22" s="157">
        <v>88.239728609121741</v>
      </c>
      <c r="F22" s="82"/>
      <c r="G22" s="82"/>
      <c r="H22" s="155" t="s">
        <v>106</v>
      </c>
      <c r="I22" s="156">
        <v>64</v>
      </c>
      <c r="J22" s="157">
        <v>1.2077750518965842</v>
      </c>
      <c r="K22" s="156">
        <v>4518</v>
      </c>
      <c r="L22" s="157">
        <v>85.261370069824494</v>
      </c>
    </row>
    <row r="23" spans="1:12" x14ac:dyDescent="0.25">
      <c r="A23" s="152" t="s">
        <v>106</v>
      </c>
      <c r="B23" s="153">
        <v>60</v>
      </c>
      <c r="C23" s="154">
        <v>1.1307953260459858</v>
      </c>
      <c r="D23" s="153">
        <v>4742</v>
      </c>
      <c r="E23" s="154">
        <v>89.370523935167725</v>
      </c>
      <c r="F23" s="82"/>
      <c r="G23" s="82"/>
      <c r="H23" s="152" t="s">
        <v>166</v>
      </c>
      <c r="I23" s="153">
        <v>55</v>
      </c>
      <c r="J23" s="154">
        <v>1.0379316852236271</v>
      </c>
      <c r="K23" s="153">
        <v>4573</v>
      </c>
      <c r="L23" s="154">
        <v>86.29930175504812</v>
      </c>
    </row>
    <row r="24" spans="1:12" x14ac:dyDescent="0.25">
      <c r="A24" s="152" t="s">
        <v>166</v>
      </c>
      <c r="B24" s="153">
        <v>47</v>
      </c>
      <c r="C24" s="154">
        <v>0.88578967206935544</v>
      </c>
      <c r="D24" s="153">
        <v>4789</v>
      </c>
      <c r="E24" s="154">
        <v>90.256313607237075</v>
      </c>
      <c r="F24" s="82"/>
      <c r="G24" s="82"/>
      <c r="H24" s="152" t="s">
        <v>165</v>
      </c>
      <c r="I24" s="153">
        <v>53</v>
      </c>
      <c r="J24" s="154">
        <v>1.0001887148518589</v>
      </c>
      <c r="K24" s="153">
        <v>4626</v>
      </c>
      <c r="L24" s="154">
        <v>87.299490469899979</v>
      </c>
    </row>
    <row r="25" spans="1:12" x14ac:dyDescent="0.25">
      <c r="A25" s="152" t="s">
        <v>167</v>
      </c>
      <c r="B25" s="153">
        <v>40</v>
      </c>
      <c r="C25" s="154">
        <v>0.7538635506973238</v>
      </c>
      <c r="D25" s="153">
        <v>4829</v>
      </c>
      <c r="E25" s="154">
        <v>91.010177157934393</v>
      </c>
      <c r="F25" s="82"/>
      <c r="G25" s="82"/>
      <c r="H25" s="152" t="s">
        <v>222</v>
      </c>
      <c r="I25" s="153">
        <v>41</v>
      </c>
      <c r="J25" s="154">
        <v>0.77373089262124928</v>
      </c>
      <c r="K25" s="153">
        <v>4667</v>
      </c>
      <c r="L25" s="154">
        <v>88.073221362521224</v>
      </c>
    </row>
    <row r="26" spans="1:12" x14ac:dyDescent="0.25">
      <c r="A26" s="85" t="s">
        <v>168</v>
      </c>
      <c r="B26" s="77">
        <v>34</v>
      </c>
      <c r="C26" s="154">
        <v>0.64078401809272523</v>
      </c>
      <c r="D26" s="153">
        <v>4863</v>
      </c>
      <c r="E26" s="154">
        <v>91.650961176027124</v>
      </c>
      <c r="F26" s="82"/>
      <c r="G26" s="82"/>
      <c r="H26" s="85" t="s">
        <v>223</v>
      </c>
      <c r="I26" s="77">
        <v>38</v>
      </c>
      <c r="J26" s="154">
        <v>0.71711643706359685</v>
      </c>
      <c r="K26" s="77">
        <v>4705</v>
      </c>
      <c r="L26" s="154">
        <v>88.790337799584819</v>
      </c>
    </row>
    <row r="27" spans="1:12" ht="12.75" customHeight="1" x14ac:dyDescent="0.25">
      <c r="A27" s="85" t="s">
        <v>169</v>
      </c>
      <c r="B27" s="77">
        <v>25</v>
      </c>
      <c r="C27" s="154">
        <v>0.47116471918582736</v>
      </c>
      <c r="D27" s="153">
        <v>4888</v>
      </c>
      <c r="E27" s="154">
        <v>92.122125895212946</v>
      </c>
      <c r="F27" s="82"/>
      <c r="G27" s="82"/>
      <c r="H27" s="85" t="s">
        <v>168</v>
      </c>
      <c r="I27" s="77">
        <v>37</v>
      </c>
      <c r="J27" s="154">
        <v>0.69824495187771285</v>
      </c>
      <c r="K27" s="77">
        <v>4742</v>
      </c>
      <c r="L27" s="154">
        <v>89.48858275146253</v>
      </c>
    </row>
    <row r="28" spans="1:12" x14ac:dyDescent="0.25">
      <c r="A28" s="85" t="s">
        <v>170</v>
      </c>
      <c r="B28" s="77">
        <v>23</v>
      </c>
      <c r="C28" s="154">
        <v>0.43347154165096119</v>
      </c>
      <c r="D28" s="153">
        <v>4911</v>
      </c>
      <c r="E28" s="154">
        <v>92.555597436863906</v>
      </c>
      <c r="F28" s="82"/>
      <c r="G28" s="82"/>
      <c r="H28" s="85" t="s">
        <v>167</v>
      </c>
      <c r="I28" s="77">
        <v>34</v>
      </c>
      <c r="J28" s="154">
        <v>0.64163049632006042</v>
      </c>
      <c r="K28" s="77">
        <v>4776</v>
      </c>
      <c r="L28" s="154">
        <v>90.130213247782592</v>
      </c>
    </row>
    <row r="29" spans="1:12" x14ac:dyDescent="0.25">
      <c r="A29" s="85" t="s">
        <v>171</v>
      </c>
      <c r="B29" s="77">
        <v>20</v>
      </c>
      <c r="C29" s="154">
        <v>0.3769317753486619</v>
      </c>
      <c r="D29" s="153">
        <v>4931</v>
      </c>
      <c r="E29" s="154">
        <v>92.932529212212572</v>
      </c>
      <c r="F29" s="82"/>
      <c r="G29" s="82"/>
      <c r="H29" s="85" t="s">
        <v>170</v>
      </c>
      <c r="I29" s="77">
        <v>32</v>
      </c>
      <c r="J29" s="154">
        <v>0.60388752594829209</v>
      </c>
      <c r="K29" s="77">
        <v>4808</v>
      </c>
      <c r="L29" s="154">
        <v>90.734100773730887</v>
      </c>
    </row>
    <row r="30" spans="1:12" x14ac:dyDescent="0.25">
      <c r="A30" s="85" t="s">
        <v>172</v>
      </c>
      <c r="B30" s="77">
        <v>20</v>
      </c>
      <c r="C30" s="154">
        <v>0.3769317753486619</v>
      </c>
      <c r="D30" s="153">
        <v>4951</v>
      </c>
      <c r="E30" s="154">
        <v>93.309460987561238</v>
      </c>
      <c r="F30" s="82"/>
      <c r="G30" s="82"/>
      <c r="H30" s="85" t="s">
        <v>176</v>
      </c>
      <c r="I30" s="77">
        <v>24</v>
      </c>
      <c r="J30" s="154">
        <v>0.45291564446121912</v>
      </c>
      <c r="K30" s="77">
        <v>4832</v>
      </c>
      <c r="L30" s="154">
        <v>91.187016418192101</v>
      </c>
    </row>
    <row r="31" spans="1:12" x14ac:dyDescent="0.25">
      <c r="A31" s="85" t="s">
        <v>173</v>
      </c>
      <c r="B31" s="77">
        <v>19</v>
      </c>
      <c r="C31" s="154">
        <v>0.35808518658122879</v>
      </c>
      <c r="D31" s="153">
        <v>4970</v>
      </c>
      <c r="E31" s="154">
        <v>93.667546174142473</v>
      </c>
      <c r="F31" s="82"/>
      <c r="G31" s="82"/>
      <c r="H31" s="85" t="s">
        <v>185</v>
      </c>
      <c r="I31" s="77">
        <v>22</v>
      </c>
      <c r="J31" s="154">
        <v>0.41517267408945085</v>
      </c>
      <c r="K31" s="77">
        <v>4854</v>
      </c>
      <c r="L31" s="154">
        <v>91.602189092281549</v>
      </c>
    </row>
    <row r="32" spans="1:12" x14ac:dyDescent="0.25">
      <c r="A32" s="85" t="s">
        <v>174</v>
      </c>
      <c r="B32" s="77">
        <v>19</v>
      </c>
      <c r="C32" s="154">
        <v>0.35808518658122879</v>
      </c>
      <c r="D32" s="153">
        <v>4989</v>
      </c>
      <c r="E32" s="154">
        <v>94.025631360723708</v>
      </c>
      <c r="F32" s="82"/>
      <c r="G32" s="82"/>
      <c r="H32" s="85" t="s">
        <v>224</v>
      </c>
      <c r="I32" s="77">
        <v>21</v>
      </c>
      <c r="J32" s="154">
        <v>0.39630118890356669</v>
      </c>
      <c r="K32" s="77">
        <v>4875</v>
      </c>
      <c r="L32" s="154">
        <v>91.998490281185113</v>
      </c>
    </row>
    <row r="33" spans="1:12" x14ac:dyDescent="0.25">
      <c r="A33" s="85" t="s">
        <v>175</v>
      </c>
      <c r="B33" s="77">
        <v>19</v>
      </c>
      <c r="C33" s="154">
        <v>0.35808518658122879</v>
      </c>
      <c r="D33" s="153">
        <v>5008</v>
      </c>
      <c r="E33" s="154">
        <v>94.383716547304942</v>
      </c>
      <c r="F33" s="82"/>
      <c r="G33" s="82"/>
      <c r="H33" s="85" t="s">
        <v>186</v>
      </c>
      <c r="I33" s="77">
        <v>21</v>
      </c>
      <c r="J33" s="154">
        <v>0.39630118890356669</v>
      </c>
      <c r="K33" s="77">
        <v>4896</v>
      </c>
      <c r="L33" s="154">
        <v>92.394791470088677</v>
      </c>
    </row>
    <row r="34" spans="1:12" x14ac:dyDescent="0.25">
      <c r="A34" s="85" t="s">
        <v>176</v>
      </c>
      <c r="B34" s="77">
        <v>17</v>
      </c>
      <c r="C34" s="154">
        <v>0.32039200904636261</v>
      </c>
      <c r="D34" s="153">
        <v>5025</v>
      </c>
      <c r="E34" s="154">
        <v>94.704108556351301</v>
      </c>
      <c r="F34" s="82"/>
      <c r="G34" s="82"/>
      <c r="H34" s="85" t="s">
        <v>171</v>
      </c>
      <c r="I34" s="77">
        <v>20</v>
      </c>
      <c r="J34" s="154">
        <v>0.37742970371768259</v>
      </c>
      <c r="K34" s="77">
        <v>4916</v>
      </c>
      <c r="L34" s="154">
        <v>92.772221173806358</v>
      </c>
    </row>
    <row r="35" spans="1:12" x14ac:dyDescent="0.25">
      <c r="A35" s="85" t="s">
        <v>177</v>
      </c>
      <c r="B35" s="77">
        <v>17</v>
      </c>
      <c r="C35" s="154">
        <v>0.32039200904636261</v>
      </c>
      <c r="D35" s="153">
        <v>5042</v>
      </c>
      <c r="E35" s="154">
        <v>95.024500565397659</v>
      </c>
      <c r="F35" s="82"/>
      <c r="G35" s="82"/>
      <c r="H35" s="85" t="s">
        <v>174</v>
      </c>
      <c r="I35" s="77">
        <v>20</v>
      </c>
      <c r="J35" s="154">
        <v>0.37742970371768259</v>
      </c>
      <c r="K35" s="77">
        <v>4936</v>
      </c>
      <c r="L35" s="154">
        <v>93.149650877524039</v>
      </c>
    </row>
    <row r="36" spans="1:12" x14ac:dyDescent="0.25">
      <c r="A36" s="85" t="s">
        <v>178</v>
      </c>
      <c r="B36" s="77">
        <v>16</v>
      </c>
      <c r="C36" s="154">
        <v>0.3015454202789295</v>
      </c>
      <c r="D36" s="153">
        <v>5058</v>
      </c>
      <c r="E36" s="154">
        <v>95.326045985676586</v>
      </c>
      <c r="F36" s="82"/>
      <c r="G36" s="82"/>
      <c r="H36" s="85" t="s">
        <v>179</v>
      </c>
      <c r="I36" s="77">
        <v>20</v>
      </c>
      <c r="J36" s="154">
        <v>0.37742970371768259</v>
      </c>
      <c r="K36" s="77">
        <v>4956</v>
      </c>
      <c r="L36" s="154">
        <v>93.527080581241719</v>
      </c>
    </row>
    <row r="37" spans="1:12" x14ac:dyDescent="0.25">
      <c r="A37" s="85" t="s">
        <v>179</v>
      </c>
      <c r="B37" s="77">
        <v>16</v>
      </c>
      <c r="C37" s="154">
        <v>0.3015454202789295</v>
      </c>
      <c r="D37" s="153">
        <v>5074</v>
      </c>
      <c r="E37" s="154">
        <v>95.627591405955513</v>
      </c>
      <c r="F37" s="82"/>
      <c r="G37" s="82"/>
      <c r="H37" s="85" t="s">
        <v>195</v>
      </c>
      <c r="I37" s="77">
        <v>19</v>
      </c>
      <c r="J37" s="154">
        <v>0.35855821853179842</v>
      </c>
      <c r="K37" s="77">
        <v>4975</v>
      </c>
      <c r="L37" s="154">
        <v>93.885638799773517</v>
      </c>
    </row>
    <row r="38" spans="1:12" x14ac:dyDescent="0.25">
      <c r="A38" s="85" t="s">
        <v>180</v>
      </c>
      <c r="B38" s="77">
        <v>14</v>
      </c>
      <c r="C38" s="154">
        <v>0.26385224274406333</v>
      </c>
      <c r="D38" s="153">
        <v>5088</v>
      </c>
      <c r="E38" s="154">
        <v>95.891443648699578</v>
      </c>
      <c r="F38" s="82"/>
      <c r="G38" s="82"/>
      <c r="H38" s="85" t="s">
        <v>173</v>
      </c>
      <c r="I38" s="77">
        <v>18</v>
      </c>
      <c r="J38" s="154">
        <v>0.33968673334591432</v>
      </c>
      <c r="K38" s="77">
        <v>4993</v>
      </c>
      <c r="L38" s="154">
        <v>94.225325533119431</v>
      </c>
    </row>
    <row r="39" spans="1:12" x14ac:dyDescent="0.25">
      <c r="A39" s="85" t="s">
        <v>181</v>
      </c>
      <c r="B39" s="77">
        <v>14</v>
      </c>
      <c r="C39" s="154">
        <v>0.26385224274406333</v>
      </c>
      <c r="D39" s="153">
        <v>5102</v>
      </c>
      <c r="E39" s="154">
        <v>96.155295891443643</v>
      </c>
      <c r="F39" s="82"/>
      <c r="G39" s="82"/>
      <c r="H39" s="85" t="s">
        <v>225</v>
      </c>
      <c r="I39" s="77">
        <v>17</v>
      </c>
      <c r="J39" s="154">
        <v>0.32081524816003021</v>
      </c>
      <c r="K39" s="77">
        <v>5010</v>
      </c>
      <c r="L39" s="154">
        <v>94.546140781279462</v>
      </c>
    </row>
    <row r="40" spans="1:12" x14ac:dyDescent="0.25">
      <c r="A40" s="85" t="s">
        <v>182</v>
      </c>
      <c r="B40" s="77">
        <v>13</v>
      </c>
      <c r="C40" s="154">
        <v>0.24500565397663024</v>
      </c>
      <c r="D40" s="153">
        <v>5115</v>
      </c>
      <c r="E40" s="154">
        <v>96.400301545420277</v>
      </c>
      <c r="F40" s="82"/>
      <c r="G40" s="82"/>
      <c r="H40" s="85" t="s">
        <v>169</v>
      </c>
      <c r="I40" s="77">
        <v>16</v>
      </c>
      <c r="J40" s="154">
        <v>0.30194376297414605</v>
      </c>
      <c r="K40" s="77">
        <v>5026</v>
      </c>
      <c r="L40" s="154">
        <v>94.848084544253609</v>
      </c>
    </row>
    <row r="41" spans="1:12" x14ac:dyDescent="0.25">
      <c r="A41" s="85" t="s">
        <v>183</v>
      </c>
      <c r="B41" s="77">
        <v>13</v>
      </c>
      <c r="C41" s="154">
        <v>0.24500565397663024</v>
      </c>
      <c r="D41" s="153">
        <v>5128</v>
      </c>
      <c r="E41" s="154">
        <v>96.64530719939691</v>
      </c>
      <c r="F41" s="82"/>
      <c r="G41" s="82"/>
      <c r="H41" s="85" t="s">
        <v>175</v>
      </c>
      <c r="I41" s="77">
        <v>16</v>
      </c>
      <c r="J41" s="154">
        <v>0.30194376297414605</v>
      </c>
      <c r="K41" s="77">
        <v>5042</v>
      </c>
      <c r="L41" s="154">
        <v>95.150028307227757</v>
      </c>
    </row>
    <row r="42" spans="1:12" x14ac:dyDescent="0.25">
      <c r="A42" s="85" t="s">
        <v>184</v>
      </c>
      <c r="B42" s="77">
        <v>12</v>
      </c>
      <c r="C42" s="154">
        <v>0.22615906520919715</v>
      </c>
      <c r="D42" s="153">
        <v>5140</v>
      </c>
      <c r="E42" s="154">
        <v>96.871466264606113</v>
      </c>
      <c r="F42" s="82"/>
      <c r="G42" s="82"/>
      <c r="H42" s="85" t="s">
        <v>183</v>
      </c>
      <c r="I42" s="77">
        <v>15</v>
      </c>
      <c r="J42" s="154">
        <v>0.28307227778826194</v>
      </c>
      <c r="K42" s="77">
        <v>5057</v>
      </c>
      <c r="L42" s="154">
        <v>95.433100585016021</v>
      </c>
    </row>
    <row r="43" spans="1:12" x14ac:dyDescent="0.25">
      <c r="A43" s="85" t="s">
        <v>185</v>
      </c>
      <c r="B43" s="77">
        <v>12</v>
      </c>
      <c r="C43" s="154">
        <v>0.22615906520919715</v>
      </c>
      <c r="D43" s="153">
        <v>5152</v>
      </c>
      <c r="E43" s="154">
        <v>97.097625329815315</v>
      </c>
      <c r="F43" s="82"/>
      <c r="G43" s="82"/>
      <c r="H43" s="85" t="s">
        <v>172</v>
      </c>
      <c r="I43" s="77">
        <v>14</v>
      </c>
      <c r="J43" s="154">
        <v>0.26420079260237783</v>
      </c>
      <c r="K43" s="77">
        <v>5071</v>
      </c>
      <c r="L43" s="154">
        <v>95.697301377618402</v>
      </c>
    </row>
    <row r="44" spans="1:12" x14ac:dyDescent="0.25">
      <c r="A44" s="85" t="s">
        <v>186</v>
      </c>
      <c r="B44" s="77">
        <v>11</v>
      </c>
      <c r="C44" s="154">
        <v>0.20731247644176404</v>
      </c>
      <c r="D44" s="153">
        <v>5163</v>
      </c>
      <c r="E44" s="154">
        <v>97.304937806257072</v>
      </c>
      <c r="F44" s="82"/>
      <c r="G44" s="82"/>
      <c r="H44" s="85" t="s">
        <v>177</v>
      </c>
      <c r="I44" s="77">
        <v>12</v>
      </c>
      <c r="J44" s="154">
        <v>0.22645782223060956</v>
      </c>
      <c r="K44" s="77">
        <v>5083</v>
      </c>
      <c r="L44" s="154">
        <v>95.923759199849016</v>
      </c>
    </row>
    <row r="45" spans="1:12" x14ac:dyDescent="0.25">
      <c r="A45" s="85" t="s">
        <v>187</v>
      </c>
      <c r="B45" s="77">
        <v>9</v>
      </c>
      <c r="C45" s="154">
        <v>0.16961929890689784</v>
      </c>
      <c r="D45" s="153">
        <v>5172</v>
      </c>
      <c r="E45" s="154">
        <v>97.474557105163967</v>
      </c>
      <c r="F45" s="82"/>
      <c r="G45" s="82"/>
      <c r="H45" s="85" t="s">
        <v>196</v>
      </c>
      <c r="I45" s="77">
        <v>11</v>
      </c>
      <c r="J45" s="154">
        <v>0.20758633704472543</v>
      </c>
      <c r="K45" s="77">
        <v>5094</v>
      </c>
      <c r="L45" s="154">
        <v>96.131345536893747</v>
      </c>
    </row>
    <row r="46" spans="1:12" x14ac:dyDescent="0.25">
      <c r="A46" s="85" t="s">
        <v>188</v>
      </c>
      <c r="B46" s="77">
        <v>9</v>
      </c>
      <c r="C46" s="154">
        <v>0.16961929890689784</v>
      </c>
      <c r="D46" s="153">
        <v>5181</v>
      </c>
      <c r="E46" s="154">
        <v>97.644176404070862</v>
      </c>
      <c r="F46" s="82"/>
      <c r="G46" s="82"/>
      <c r="H46" s="85" t="s">
        <v>226</v>
      </c>
      <c r="I46" s="77">
        <v>11</v>
      </c>
      <c r="J46" s="154">
        <v>0.20758633704472543</v>
      </c>
      <c r="K46" s="77">
        <v>5105</v>
      </c>
      <c r="L46" s="154">
        <v>96.338931873938478</v>
      </c>
    </row>
    <row r="47" spans="1:12" x14ac:dyDescent="0.25">
      <c r="A47" s="85" t="s">
        <v>189</v>
      </c>
      <c r="B47" s="77">
        <v>8</v>
      </c>
      <c r="C47" s="154">
        <v>0.15077271013946475</v>
      </c>
      <c r="D47" s="153">
        <v>5189</v>
      </c>
      <c r="E47" s="154">
        <v>97.794949114210326</v>
      </c>
      <c r="F47" s="82"/>
      <c r="G47" s="82"/>
      <c r="H47" s="85" t="s">
        <v>181</v>
      </c>
      <c r="I47" s="77">
        <v>11</v>
      </c>
      <c r="J47" s="154">
        <v>0.20758633704472543</v>
      </c>
      <c r="K47" s="77">
        <v>5116</v>
      </c>
      <c r="L47" s="154">
        <v>96.546518210983209</v>
      </c>
    </row>
    <row r="48" spans="1:12" x14ac:dyDescent="0.25">
      <c r="A48" s="85" t="s">
        <v>190</v>
      </c>
      <c r="B48" s="77">
        <v>7</v>
      </c>
      <c r="C48" s="154">
        <v>0.13192612137203166</v>
      </c>
      <c r="D48" s="153">
        <v>5196</v>
      </c>
      <c r="E48" s="154">
        <v>97.926875235582358</v>
      </c>
      <c r="F48" s="82"/>
      <c r="G48" s="82"/>
      <c r="H48" s="85" t="s">
        <v>180</v>
      </c>
      <c r="I48" s="77">
        <v>10</v>
      </c>
      <c r="J48" s="154">
        <v>0.18871485185884129</v>
      </c>
      <c r="K48" s="77">
        <v>5126</v>
      </c>
      <c r="L48" s="154">
        <v>96.735233062842056</v>
      </c>
    </row>
    <row r="49" spans="1:12" x14ac:dyDescent="0.25">
      <c r="A49" s="85" t="s">
        <v>191</v>
      </c>
      <c r="B49" s="77">
        <v>7</v>
      </c>
      <c r="C49" s="154">
        <v>0.13192612137203166</v>
      </c>
      <c r="D49" s="153">
        <v>5203</v>
      </c>
      <c r="E49" s="154">
        <v>98.05880135695439</v>
      </c>
      <c r="F49" s="82"/>
      <c r="G49" s="82"/>
      <c r="H49" s="85" t="s">
        <v>182</v>
      </c>
      <c r="I49" s="77">
        <v>9</v>
      </c>
      <c r="J49" s="154">
        <v>0.16984336667295716</v>
      </c>
      <c r="K49" s="77">
        <v>5135</v>
      </c>
      <c r="L49" s="154">
        <v>96.90507642951502</v>
      </c>
    </row>
    <row r="50" spans="1:12" ht="12.75" customHeight="1" x14ac:dyDescent="0.25">
      <c r="A50" s="85" t="s">
        <v>192</v>
      </c>
      <c r="B50" s="77">
        <v>7</v>
      </c>
      <c r="C50" s="154">
        <v>0.13192612137203166</v>
      </c>
      <c r="D50" s="153">
        <v>5210</v>
      </c>
      <c r="E50" s="154">
        <v>98.190727478326423</v>
      </c>
      <c r="F50" s="82"/>
      <c r="G50" s="82"/>
      <c r="H50" s="85" t="s">
        <v>178</v>
      </c>
      <c r="I50" s="77">
        <v>9</v>
      </c>
      <c r="J50" s="154">
        <v>0.16984336667295716</v>
      </c>
      <c r="K50" s="77">
        <v>5144</v>
      </c>
      <c r="L50" s="154">
        <v>97.074919796187984</v>
      </c>
    </row>
    <row r="51" spans="1:12" x14ac:dyDescent="0.25">
      <c r="A51" s="85" t="s">
        <v>193</v>
      </c>
      <c r="B51" s="77">
        <v>7</v>
      </c>
      <c r="C51" s="154">
        <v>0.13192612137203166</v>
      </c>
      <c r="D51" s="153">
        <v>5217</v>
      </c>
      <c r="E51" s="154">
        <v>98.322653599698455</v>
      </c>
      <c r="F51" s="82"/>
      <c r="G51" s="82"/>
      <c r="H51" s="85" t="s">
        <v>191</v>
      </c>
      <c r="I51" s="77">
        <v>9</v>
      </c>
      <c r="J51" s="154">
        <v>0.16984336667295716</v>
      </c>
      <c r="K51" s="77">
        <v>5153</v>
      </c>
      <c r="L51" s="154">
        <v>97.244763162860949</v>
      </c>
    </row>
    <row r="52" spans="1:12" x14ac:dyDescent="0.25">
      <c r="A52" s="85" t="s">
        <v>194</v>
      </c>
      <c r="B52" s="77">
        <v>7</v>
      </c>
      <c r="C52" s="154">
        <v>0.13192612137203166</v>
      </c>
      <c r="D52" s="153">
        <v>5224</v>
      </c>
      <c r="E52" s="154">
        <v>98.454579721070488</v>
      </c>
      <c r="F52" s="82"/>
      <c r="G52" s="82"/>
      <c r="H52" s="85" t="s">
        <v>184</v>
      </c>
      <c r="I52" s="77">
        <v>8</v>
      </c>
      <c r="J52" s="154">
        <v>0.15097188148707302</v>
      </c>
      <c r="K52" s="77">
        <v>5161</v>
      </c>
      <c r="L52" s="154">
        <v>97.395735044348015</v>
      </c>
    </row>
    <row r="53" spans="1:12" x14ac:dyDescent="0.25">
      <c r="A53" s="85" t="s">
        <v>195</v>
      </c>
      <c r="B53" s="77">
        <v>6</v>
      </c>
      <c r="C53" s="154">
        <v>0.11307953260459858</v>
      </c>
      <c r="D53" s="153">
        <v>5230</v>
      </c>
      <c r="E53" s="154">
        <v>98.567659253675089</v>
      </c>
      <c r="F53" s="82"/>
      <c r="G53" s="82"/>
      <c r="H53" s="85" t="s">
        <v>203</v>
      </c>
      <c r="I53" s="77">
        <v>8</v>
      </c>
      <c r="J53" s="154">
        <v>0.15097188148707302</v>
      </c>
      <c r="K53" s="77">
        <v>5169</v>
      </c>
      <c r="L53" s="154">
        <v>97.546706925835082</v>
      </c>
    </row>
    <row r="54" spans="1:12" x14ac:dyDescent="0.25">
      <c r="A54" s="85" t="s">
        <v>196</v>
      </c>
      <c r="B54" s="77">
        <v>5</v>
      </c>
      <c r="C54" s="154">
        <v>9.4232943837165475E-2</v>
      </c>
      <c r="D54" s="153">
        <v>5235</v>
      </c>
      <c r="E54" s="154">
        <v>98.661892197512259</v>
      </c>
      <c r="F54" s="82"/>
      <c r="G54" s="82"/>
      <c r="H54" s="85" t="s">
        <v>188</v>
      </c>
      <c r="I54" s="77">
        <v>8</v>
      </c>
      <c r="J54" s="154">
        <v>0.15097188148707302</v>
      </c>
      <c r="K54" s="77">
        <v>5177</v>
      </c>
      <c r="L54" s="154">
        <v>97.697678807322148</v>
      </c>
    </row>
    <row r="55" spans="1:12" x14ac:dyDescent="0.25">
      <c r="A55" s="85" t="s">
        <v>197</v>
      </c>
      <c r="B55" s="77">
        <v>5</v>
      </c>
      <c r="C55" s="154">
        <v>9.4232943837165475E-2</v>
      </c>
      <c r="D55" s="153">
        <v>5240</v>
      </c>
      <c r="E55" s="154">
        <v>98.756125141349429</v>
      </c>
      <c r="F55" s="82"/>
      <c r="G55" s="82"/>
      <c r="H55" s="85" t="s">
        <v>201</v>
      </c>
      <c r="I55" s="77">
        <v>8</v>
      </c>
      <c r="J55" s="154">
        <v>0.15097188148707302</v>
      </c>
      <c r="K55" s="77">
        <v>5185</v>
      </c>
      <c r="L55" s="154">
        <v>97.848650688809215</v>
      </c>
    </row>
    <row r="56" spans="1:12" x14ac:dyDescent="0.25">
      <c r="A56" s="85" t="s">
        <v>198</v>
      </c>
      <c r="B56" s="77">
        <v>5</v>
      </c>
      <c r="C56" s="154">
        <v>9.4232943837165475E-2</v>
      </c>
      <c r="D56" s="153">
        <v>5245</v>
      </c>
      <c r="E56" s="154">
        <v>98.850358085186599</v>
      </c>
      <c r="F56" s="82"/>
      <c r="G56" s="82"/>
      <c r="H56" s="85" t="s">
        <v>190</v>
      </c>
      <c r="I56" s="77">
        <v>7</v>
      </c>
      <c r="J56" s="154">
        <v>0.13210039630118892</v>
      </c>
      <c r="K56" s="77">
        <v>5192</v>
      </c>
      <c r="L56" s="154">
        <v>97.980751085110398</v>
      </c>
    </row>
    <row r="57" spans="1:12" x14ac:dyDescent="0.25">
      <c r="A57" s="85" t="s">
        <v>199</v>
      </c>
      <c r="B57" s="77">
        <v>5</v>
      </c>
      <c r="C57" s="154">
        <v>9.4232943837165475E-2</v>
      </c>
      <c r="D57" s="153">
        <v>5250</v>
      </c>
      <c r="E57" s="154">
        <v>98.944591029023769</v>
      </c>
      <c r="F57" s="82"/>
      <c r="G57" s="82"/>
      <c r="H57" s="85" t="s">
        <v>227</v>
      </c>
      <c r="I57" s="77">
        <v>6</v>
      </c>
      <c r="J57" s="154">
        <v>0.11322891111530478</v>
      </c>
      <c r="K57" s="77">
        <v>5198</v>
      </c>
      <c r="L57" s="154">
        <v>98.093979996225698</v>
      </c>
    </row>
    <row r="58" spans="1:12" x14ac:dyDescent="0.25">
      <c r="A58" s="85" t="s">
        <v>200</v>
      </c>
      <c r="B58" s="77">
        <v>5</v>
      </c>
      <c r="C58" s="154">
        <v>9.4232943837165475E-2</v>
      </c>
      <c r="D58" s="153">
        <v>5255</v>
      </c>
      <c r="E58" s="154">
        <v>99.038823972860939</v>
      </c>
      <c r="F58" s="82"/>
      <c r="G58" s="82"/>
      <c r="H58" s="85" t="s">
        <v>189</v>
      </c>
      <c r="I58" s="77">
        <v>6</v>
      </c>
      <c r="J58" s="154">
        <v>0.11322891111530478</v>
      </c>
      <c r="K58" s="77">
        <v>5204</v>
      </c>
      <c r="L58" s="154">
        <v>98.207208907340998</v>
      </c>
    </row>
    <row r="59" spans="1:12" x14ac:dyDescent="0.25">
      <c r="A59" s="85" t="s">
        <v>201</v>
      </c>
      <c r="B59" s="77">
        <v>5</v>
      </c>
      <c r="C59" s="154">
        <v>9.4232943837165475E-2</v>
      </c>
      <c r="D59" s="153">
        <v>5260</v>
      </c>
      <c r="E59" s="154">
        <v>99.133056916698109</v>
      </c>
      <c r="F59" s="82"/>
      <c r="G59" s="82"/>
      <c r="H59" s="85" t="s">
        <v>228</v>
      </c>
      <c r="I59" s="77">
        <v>6</v>
      </c>
      <c r="J59" s="154">
        <v>0.11322891111530478</v>
      </c>
      <c r="K59" s="77">
        <v>5210</v>
      </c>
      <c r="L59" s="154">
        <v>98.320437818456298</v>
      </c>
    </row>
    <row r="60" spans="1:12" x14ac:dyDescent="0.25">
      <c r="A60" s="85" t="s">
        <v>202</v>
      </c>
      <c r="B60" s="77">
        <v>4</v>
      </c>
      <c r="C60" s="154">
        <v>7.5386355069732375E-2</v>
      </c>
      <c r="D60" s="153">
        <v>5264</v>
      </c>
      <c r="E60" s="154">
        <v>99.208443271767848</v>
      </c>
      <c r="F60" s="82"/>
      <c r="G60" s="82"/>
      <c r="H60" s="85" t="s">
        <v>209</v>
      </c>
      <c r="I60" s="77">
        <v>6</v>
      </c>
      <c r="J60" s="154">
        <v>0.11322891111530478</v>
      </c>
      <c r="K60" s="77">
        <v>5216</v>
      </c>
      <c r="L60" s="154">
        <v>98.433666729571598</v>
      </c>
    </row>
    <row r="61" spans="1:12" x14ac:dyDescent="0.25">
      <c r="A61" s="85" t="s">
        <v>203</v>
      </c>
      <c r="B61" s="77">
        <v>4</v>
      </c>
      <c r="C61" s="154">
        <v>7.5386355069732375E-2</v>
      </c>
      <c r="D61" s="153">
        <v>5268</v>
      </c>
      <c r="E61" s="154">
        <v>99.283829626837587</v>
      </c>
      <c r="F61" s="82"/>
      <c r="G61" s="82"/>
      <c r="H61" s="85" t="s">
        <v>194</v>
      </c>
      <c r="I61" s="77">
        <v>6</v>
      </c>
      <c r="J61" s="154">
        <v>0.11322891111530478</v>
      </c>
      <c r="K61" s="77">
        <v>5222</v>
      </c>
      <c r="L61" s="154">
        <v>98.546895640686898</v>
      </c>
    </row>
    <row r="62" spans="1:12" x14ac:dyDescent="0.25">
      <c r="A62" s="85" t="s">
        <v>204</v>
      </c>
      <c r="B62" s="77">
        <v>4</v>
      </c>
      <c r="C62" s="154">
        <v>7.5386355069732375E-2</v>
      </c>
      <c r="D62" s="153">
        <v>5272</v>
      </c>
      <c r="E62" s="154">
        <v>99.359215981907326</v>
      </c>
      <c r="F62" s="82"/>
      <c r="G62" s="82"/>
      <c r="H62" s="85" t="s">
        <v>187</v>
      </c>
      <c r="I62" s="77">
        <v>5</v>
      </c>
      <c r="J62" s="154">
        <v>9.4357425929420646E-2</v>
      </c>
      <c r="K62" s="77">
        <v>5227</v>
      </c>
      <c r="L62" s="154">
        <v>98.641253066616315</v>
      </c>
    </row>
    <row r="63" spans="1:12" x14ac:dyDescent="0.25">
      <c r="A63" s="85" t="s">
        <v>205</v>
      </c>
      <c r="B63" s="77">
        <v>4</v>
      </c>
      <c r="C63" s="154">
        <v>7.5386355069732375E-2</v>
      </c>
      <c r="D63" s="153">
        <v>5276</v>
      </c>
      <c r="E63" s="154">
        <v>99.434602336977065</v>
      </c>
      <c r="F63" s="82"/>
      <c r="G63" s="82"/>
      <c r="H63" s="85" t="s">
        <v>212</v>
      </c>
      <c r="I63" s="77">
        <v>5</v>
      </c>
      <c r="J63" s="154">
        <v>9.4357425929420646E-2</v>
      </c>
      <c r="K63" s="77">
        <v>5232</v>
      </c>
      <c r="L63" s="154">
        <v>98.735610492545732</v>
      </c>
    </row>
    <row r="64" spans="1:12" x14ac:dyDescent="0.25">
      <c r="A64" s="85" t="s">
        <v>206</v>
      </c>
      <c r="B64" s="77">
        <v>4</v>
      </c>
      <c r="C64" s="154">
        <v>7.5386355069732375E-2</v>
      </c>
      <c r="D64" s="153">
        <v>5280</v>
      </c>
      <c r="E64" s="154">
        <v>99.509988692046804</v>
      </c>
      <c r="F64" s="82"/>
      <c r="G64" s="82"/>
      <c r="H64" s="85" t="s">
        <v>213</v>
      </c>
      <c r="I64" s="77">
        <v>5</v>
      </c>
      <c r="J64" s="154">
        <v>9.4357425929420646E-2</v>
      </c>
      <c r="K64" s="77">
        <v>5237</v>
      </c>
      <c r="L64" s="154">
        <v>98.829967918475148</v>
      </c>
    </row>
    <row r="65" spans="1:12" x14ac:dyDescent="0.25">
      <c r="A65" s="85" t="s">
        <v>207</v>
      </c>
      <c r="B65" s="77">
        <v>3</v>
      </c>
      <c r="C65" s="154">
        <v>5.6539766302299288E-2</v>
      </c>
      <c r="D65" s="153">
        <v>5283</v>
      </c>
      <c r="E65" s="154">
        <v>99.566528458349097</v>
      </c>
      <c r="F65" s="82"/>
      <c r="G65" s="82"/>
      <c r="H65" s="85" t="s">
        <v>229</v>
      </c>
      <c r="I65" s="77">
        <v>4</v>
      </c>
      <c r="J65" s="154">
        <v>7.5485940743536512E-2</v>
      </c>
      <c r="K65" s="77">
        <v>5241</v>
      </c>
      <c r="L65" s="154">
        <v>98.905453859218682</v>
      </c>
    </row>
    <row r="66" spans="1:12" x14ac:dyDescent="0.25">
      <c r="A66" s="85" t="s">
        <v>208</v>
      </c>
      <c r="B66" s="77">
        <v>3</v>
      </c>
      <c r="C66" s="154">
        <v>5.6539766302299288E-2</v>
      </c>
      <c r="D66" s="153">
        <v>5286</v>
      </c>
      <c r="E66" s="154">
        <v>99.623068224651391</v>
      </c>
      <c r="F66" s="82"/>
      <c r="G66" s="82"/>
      <c r="H66" s="85" t="s">
        <v>230</v>
      </c>
      <c r="I66" s="77">
        <v>4</v>
      </c>
      <c r="J66" s="154">
        <v>7.5485940743536512E-2</v>
      </c>
      <c r="K66" s="77">
        <v>5245</v>
      </c>
      <c r="L66" s="154">
        <v>98.980939799962215</v>
      </c>
    </row>
    <row r="67" spans="1:12" x14ac:dyDescent="0.25">
      <c r="A67" s="85" t="s">
        <v>209</v>
      </c>
      <c r="B67" s="77">
        <v>3</v>
      </c>
      <c r="C67" s="154">
        <v>5.6539766302299288E-2</v>
      </c>
      <c r="D67" s="153">
        <v>5289</v>
      </c>
      <c r="E67" s="154">
        <v>99.679607990953684</v>
      </c>
      <c r="F67" s="82"/>
      <c r="G67" s="82"/>
      <c r="H67" s="85" t="s">
        <v>231</v>
      </c>
      <c r="I67" s="77">
        <v>4</v>
      </c>
      <c r="J67" s="154">
        <v>7.5485940743536512E-2</v>
      </c>
      <c r="K67" s="77">
        <v>5249</v>
      </c>
      <c r="L67" s="154">
        <v>99.056425740705748</v>
      </c>
    </row>
    <row r="68" spans="1:12" x14ac:dyDescent="0.25">
      <c r="A68" s="85" t="s">
        <v>210</v>
      </c>
      <c r="B68" s="77">
        <v>2</v>
      </c>
      <c r="C68" s="154">
        <v>3.7693177534866187E-2</v>
      </c>
      <c r="D68" s="153">
        <v>5291</v>
      </c>
      <c r="E68" s="154">
        <v>99.717301168488547</v>
      </c>
      <c r="F68" s="82"/>
      <c r="G68" s="82"/>
      <c r="H68" s="85" t="s">
        <v>192</v>
      </c>
      <c r="I68" s="77">
        <v>4</v>
      </c>
      <c r="J68" s="154">
        <v>7.5485940743536512E-2</v>
      </c>
      <c r="K68" s="77">
        <v>5253</v>
      </c>
      <c r="L68" s="154">
        <v>99.131911681449282</v>
      </c>
    </row>
    <row r="69" spans="1:12" x14ac:dyDescent="0.25">
      <c r="A69" s="85" t="s">
        <v>211</v>
      </c>
      <c r="B69" s="77">
        <v>2</v>
      </c>
      <c r="C69" s="154">
        <v>3.7693177534866187E-2</v>
      </c>
      <c r="D69" s="153">
        <v>5293</v>
      </c>
      <c r="E69" s="154">
        <v>99.754994346023409</v>
      </c>
      <c r="F69" s="82"/>
      <c r="G69" s="82"/>
      <c r="H69" s="85" t="s">
        <v>200</v>
      </c>
      <c r="I69" s="77">
        <v>4</v>
      </c>
      <c r="J69" s="154">
        <v>7.5485940743536512E-2</v>
      </c>
      <c r="K69" s="77">
        <v>5257</v>
      </c>
      <c r="L69" s="154">
        <v>99.207397622192815</v>
      </c>
    </row>
    <row r="70" spans="1:12" x14ac:dyDescent="0.25">
      <c r="A70" s="85" t="s">
        <v>212</v>
      </c>
      <c r="B70" s="77">
        <v>2</v>
      </c>
      <c r="C70" s="154">
        <v>3.7693177534866187E-2</v>
      </c>
      <c r="D70" s="153">
        <v>5295</v>
      </c>
      <c r="E70" s="154">
        <v>99.792687523558271</v>
      </c>
      <c r="F70" s="82"/>
      <c r="G70" s="82"/>
      <c r="H70" s="85" t="s">
        <v>193</v>
      </c>
      <c r="I70" s="77">
        <v>4</v>
      </c>
      <c r="J70" s="154">
        <v>7.5485940743536512E-2</v>
      </c>
      <c r="K70" s="77">
        <v>5261</v>
      </c>
      <c r="L70" s="154">
        <v>99.282883562936348</v>
      </c>
    </row>
    <row r="71" spans="1:12" x14ac:dyDescent="0.25">
      <c r="A71" s="85" t="s">
        <v>213</v>
      </c>
      <c r="B71" s="77">
        <v>2</v>
      </c>
      <c r="C71" s="154">
        <v>3.7693177534866187E-2</v>
      </c>
      <c r="D71" s="153">
        <v>5297</v>
      </c>
      <c r="E71" s="154">
        <v>99.830380701093134</v>
      </c>
      <c r="F71" s="82"/>
      <c r="G71" s="82"/>
      <c r="H71" s="85" t="s">
        <v>202</v>
      </c>
      <c r="I71" s="77">
        <v>3</v>
      </c>
      <c r="J71" s="154">
        <v>5.6614455557652391E-2</v>
      </c>
      <c r="K71" s="77">
        <v>5264</v>
      </c>
      <c r="L71" s="154">
        <v>99.339498018493998</v>
      </c>
    </row>
    <row r="72" spans="1:12" x14ac:dyDescent="0.25">
      <c r="A72" s="85" t="s">
        <v>214</v>
      </c>
      <c r="B72" s="77">
        <v>2</v>
      </c>
      <c r="C72" s="154">
        <v>3.7693177534866187E-2</v>
      </c>
      <c r="D72" s="153">
        <v>5299</v>
      </c>
      <c r="E72" s="154">
        <v>99.868073878627996</v>
      </c>
      <c r="F72" s="82"/>
      <c r="G72" s="82"/>
      <c r="H72" s="85" t="s">
        <v>198</v>
      </c>
      <c r="I72" s="77">
        <v>3</v>
      </c>
      <c r="J72" s="154">
        <v>5.6614455557652391E-2</v>
      </c>
      <c r="K72" s="77">
        <v>5267</v>
      </c>
      <c r="L72" s="154">
        <v>99.396112474051648</v>
      </c>
    </row>
    <row r="73" spans="1:12" x14ac:dyDescent="0.25">
      <c r="A73" s="85" t="s">
        <v>215</v>
      </c>
      <c r="B73" s="77">
        <v>1</v>
      </c>
      <c r="C73" s="154">
        <v>1.8846588767433094E-2</v>
      </c>
      <c r="D73" s="153">
        <v>5300</v>
      </c>
      <c r="E73" s="154">
        <v>99.886920467395427</v>
      </c>
      <c r="F73" s="82"/>
      <c r="G73" s="82"/>
      <c r="H73" s="85" t="s">
        <v>205</v>
      </c>
      <c r="I73" s="77">
        <v>3</v>
      </c>
      <c r="J73" s="154">
        <v>5.6614455557652391E-2</v>
      </c>
      <c r="K73" s="77">
        <v>5270</v>
      </c>
      <c r="L73" s="154">
        <v>99.452726929609298</v>
      </c>
    </row>
    <row r="74" spans="1:12" x14ac:dyDescent="0.25">
      <c r="A74" s="85" t="s">
        <v>216</v>
      </c>
      <c r="B74" s="77">
        <v>1</v>
      </c>
      <c r="C74" s="154">
        <v>1.8846588767433094E-2</v>
      </c>
      <c r="D74" s="153">
        <v>5301</v>
      </c>
      <c r="E74" s="154">
        <v>99.905767056162858</v>
      </c>
      <c r="F74" s="82"/>
      <c r="G74" s="82"/>
      <c r="H74" s="85" t="s">
        <v>232</v>
      </c>
      <c r="I74" s="77">
        <v>2</v>
      </c>
      <c r="J74" s="154">
        <v>3.7742970371768256E-2</v>
      </c>
      <c r="K74" s="77">
        <v>5272</v>
      </c>
      <c r="L74" s="154">
        <v>99.490469899981065</v>
      </c>
    </row>
    <row r="75" spans="1:12" x14ac:dyDescent="0.25">
      <c r="A75" s="85" t="s">
        <v>217</v>
      </c>
      <c r="B75" s="77">
        <v>1</v>
      </c>
      <c r="C75" s="154">
        <v>1.8846588767433094E-2</v>
      </c>
      <c r="D75" s="153">
        <v>5302</v>
      </c>
      <c r="E75" s="154">
        <v>99.92461364493029</v>
      </c>
      <c r="F75" s="82"/>
      <c r="G75" s="82"/>
      <c r="H75" s="85" t="s">
        <v>197</v>
      </c>
      <c r="I75" s="77">
        <v>2</v>
      </c>
      <c r="J75" s="154">
        <v>3.7742970371768256E-2</v>
      </c>
      <c r="K75" s="77">
        <v>5274</v>
      </c>
      <c r="L75" s="154">
        <v>99.528212870352831</v>
      </c>
    </row>
    <row r="76" spans="1:12" x14ac:dyDescent="0.25">
      <c r="A76" s="85" t="s">
        <v>218</v>
      </c>
      <c r="B76" s="77">
        <v>1</v>
      </c>
      <c r="C76" s="154">
        <v>1.8846588767433094E-2</v>
      </c>
      <c r="D76" s="153">
        <v>5303</v>
      </c>
      <c r="E76" s="154">
        <v>99.943460233697721</v>
      </c>
      <c r="F76" s="82"/>
      <c r="G76" s="82"/>
      <c r="H76" s="85" t="s">
        <v>233</v>
      </c>
      <c r="I76" s="77">
        <v>2</v>
      </c>
      <c r="J76" s="154">
        <v>3.7742970371768256E-2</v>
      </c>
      <c r="K76" s="77">
        <v>5276</v>
      </c>
      <c r="L76" s="154">
        <v>99.565955840724598</v>
      </c>
    </row>
    <row r="77" spans="1:12" x14ac:dyDescent="0.25">
      <c r="A77" s="85" t="s">
        <v>219</v>
      </c>
      <c r="B77" s="77">
        <v>1</v>
      </c>
      <c r="C77" s="154">
        <v>1.8846588767433094E-2</v>
      </c>
      <c r="D77" s="153">
        <v>5304</v>
      </c>
      <c r="E77" s="154">
        <v>99.962306822465152</v>
      </c>
      <c r="F77" s="82"/>
      <c r="G77" s="82"/>
      <c r="H77" s="85" t="s">
        <v>204</v>
      </c>
      <c r="I77" s="77">
        <v>2</v>
      </c>
      <c r="J77" s="154">
        <v>3.7742970371768256E-2</v>
      </c>
      <c r="K77" s="77">
        <v>5278</v>
      </c>
      <c r="L77" s="154">
        <v>99.603698811096365</v>
      </c>
    </row>
    <row r="78" spans="1:12" x14ac:dyDescent="0.25">
      <c r="A78" s="85" t="s">
        <v>220</v>
      </c>
      <c r="B78" s="77">
        <v>1</v>
      </c>
      <c r="C78" s="154">
        <v>1.8846588767433094E-2</v>
      </c>
      <c r="D78" s="153">
        <v>5305</v>
      </c>
      <c r="E78" s="154">
        <v>99.981153411232583</v>
      </c>
      <c r="F78" s="82"/>
      <c r="G78" s="82"/>
      <c r="H78" s="85" t="s">
        <v>234</v>
      </c>
      <c r="I78" s="77">
        <v>2</v>
      </c>
      <c r="J78" s="154">
        <v>3.7742970371768256E-2</v>
      </c>
      <c r="K78" s="77">
        <v>5280</v>
      </c>
      <c r="L78" s="154">
        <v>99.641441781468131</v>
      </c>
    </row>
    <row r="79" spans="1:12" x14ac:dyDescent="0.25">
      <c r="A79" s="85" t="s">
        <v>221</v>
      </c>
      <c r="B79" s="77">
        <v>1</v>
      </c>
      <c r="C79" s="154">
        <v>1.8846588767433094E-2</v>
      </c>
      <c r="D79" s="153">
        <v>5306</v>
      </c>
      <c r="E79" s="154">
        <v>100.00000000000001</v>
      </c>
      <c r="F79" s="82"/>
      <c r="G79" s="82"/>
      <c r="H79" s="85" t="s">
        <v>235</v>
      </c>
      <c r="I79" s="77">
        <v>2</v>
      </c>
      <c r="J79" s="154">
        <v>3.7742970371768256E-2</v>
      </c>
      <c r="K79" s="77">
        <v>5282</v>
      </c>
      <c r="L79" s="154">
        <v>99.679184751839898</v>
      </c>
    </row>
    <row r="80" spans="1:12" x14ac:dyDescent="0.25">
      <c r="F80" s="82"/>
      <c r="G80" s="82"/>
      <c r="H80" s="85" t="s">
        <v>208</v>
      </c>
      <c r="I80" s="77">
        <v>2</v>
      </c>
      <c r="J80" s="154">
        <v>3.7742970371768256E-2</v>
      </c>
      <c r="K80" s="77">
        <v>5284</v>
      </c>
      <c r="L80" s="154">
        <v>99.716927722211665</v>
      </c>
    </row>
    <row r="81" spans="6:12" x14ac:dyDescent="0.25">
      <c r="F81" s="82"/>
      <c r="G81" s="82"/>
      <c r="H81" s="85" t="s">
        <v>236</v>
      </c>
      <c r="I81" s="77">
        <v>2</v>
      </c>
      <c r="J81" s="154">
        <v>3.7742970371768256E-2</v>
      </c>
      <c r="K81" s="77">
        <v>5286</v>
      </c>
      <c r="L81" s="154">
        <v>99.754670692583431</v>
      </c>
    </row>
    <row r="82" spans="6:12" x14ac:dyDescent="0.25">
      <c r="F82" s="82"/>
      <c r="G82" s="82"/>
      <c r="H82" s="85" t="s">
        <v>211</v>
      </c>
      <c r="I82" s="77">
        <v>1</v>
      </c>
      <c r="J82" s="154">
        <v>1.8871485185884128E-2</v>
      </c>
      <c r="K82" s="77">
        <v>5287</v>
      </c>
      <c r="L82" s="154">
        <v>99.773542177769315</v>
      </c>
    </row>
    <row r="83" spans="6:12" x14ac:dyDescent="0.25">
      <c r="F83" s="82"/>
      <c r="G83" s="82"/>
      <c r="H83" s="85" t="s">
        <v>237</v>
      </c>
      <c r="I83" s="77">
        <v>1</v>
      </c>
      <c r="J83" s="154">
        <v>1.8871485185884128E-2</v>
      </c>
      <c r="K83" s="77">
        <v>5288</v>
      </c>
      <c r="L83" s="154">
        <v>99.792413662955198</v>
      </c>
    </row>
    <row r="84" spans="6:12" x14ac:dyDescent="0.25">
      <c r="F84" s="82"/>
      <c r="G84" s="82"/>
      <c r="H84" s="85" t="s">
        <v>238</v>
      </c>
      <c r="I84" s="77">
        <v>1</v>
      </c>
      <c r="J84" s="154">
        <v>1.8871485185884128E-2</v>
      </c>
      <c r="K84" s="77">
        <v>5289</v>
      </c>
      <c r="L84" s="154">
        <v>99.811285148141081</v>
      </c>
    </row>
    <row r="85" spans="6:12" x14ac:dyDescent="0.25">
      <c r="F85" s="82"/>
      <c r="G85" s="82"/>
      <c r="H85" s="85" t="s">
        <v>239</v>
      </c>
      <c r="I85" s="77">
        <v>1</v>
      </c>
      <c r="J85" s="154">
        <v>1.8871485185884128E-2</v>
      </c>
      <c r="K85" s="77">
        <v>5290</v>
      </c>
      <c r="L85" s="154">
        <v>99.830156633326965</v>
      </c>
    </row>
    <row r="86" spans="6:12" x14ac:dyDescent="0.25">
      <c r="F86" s="82"/>
      <c r="G86" s="82"/>
      <c r="H86" s="85" t="s">
        <v>240</v>
      </c>
      <c r="I86" s="77">
        <v>1</v>
      </c>
      <c r="J86" s="154">
        <v>1.8871485185884128E-2</v>
      </c>
      <c r="K86" s="77">
        <v>5291</v>
      </c>
      <c r="L86" s="154">
        <v>99.849028118512848</v>
      </c>
    </row>
    <row r="87" spans="6:12" x14ac:dyDescent="0.25">
      <c r="F87" s="82"/>
      <c r="G87" s="82"/>
      <c r="H87" s="85" t="s">
        <v>241</v>
      </c>
      <c r="I87" s="77">
        <v>1</v>
      </c>
      <c r="J87" s="154">
        <v>1.8871485185884128E-2</v>
      </c>
      <c r="K87" s="77">
        <v>5292</v>
      </c>
      <c r="L87" s="154">
        <v>99.867899603698731</v>
      </c>
    </row>
    <row r="88" spans="6:12" x14ac:dyDescent="0.25">
      <c r="F88" s="82"/>
      <c r="G88" s="82"/>
      <c r="H88" s="85" t="s">
        <v>242</v>
      </c>
      <c r="I88" s="77">
        <v>1</v>
      </c>
      <c r="J88" s="154">
        <v>1.8871485185884128E-2</v>
      </c>
      <c r="K88" s="77">
        <v>5293</v>
      </c>
      <c r="L88" s="154">
        <v>99.886771088884615</v>
      </c>
    </row>
    <row r="89" spans="6:12" x14ac:dyDescent="0.25">
      <c r="F89" s="82"/>
      <c r="G89" s="82"/>
      <c r="H89" s="85" t="s">
        <v>243</v>
      </c>
      <c r="I89" s="77">
        <v>1</v>
      </c>
      <c r="J89" s="154">
        <v>1.8871485185884128E-2</v>
      </c>
      <c r="K89" s="77">
        <v>5294</v>
      </c>
      <c r="L89" s="154">
        <v>99.905642574070498</v>
      </c>
    </row>
    <row r="90" spans="6:12" x14ac:dyDescent="0.25">
      <c r="F90" s="82"/>
      <c r="G90" s="82"/>
      <c r="H90" s="85" t="s">
        <v>244</v>
      </c>
      <c r="I90" s="77">
        <v>1</v>
      </c>
      <c r="J90" s="154">
        <v>1.8871485185884128E-2</v>
      </c>
      <c r="K90" s="77">
        <v>5295</v>
      </c>
      <c r="L90" s="154">
        <v>99.924514059256381</v>
      </c>
    </row>
    <row r="91" spans="6:12" x14ac:dyDescent="0.25">
      <c r="F91" s="82"/>
      <c r="G91" s="82"/>
      <c r="H91" s="85" t="s">
        <v>245</v>
      </c>
      <c r="I91" s="77">
        <v>1</v>
      </c>
      <c r="J91" s="154">
        <v>1.8871485185884128E-2</v>
      </c>
      <c r="K91" s="77">
        <v>5296</v>
      </c>
      <c r="L91" s="154">
        <v>99.943385544442265</v>
      </c>
    </row>
    <row r="92" spans="6:12" x14ac:dyDescent="0.25">
      <c r="F92" s="82"/>
      <c r="G92" s="82"/>
      <c r="H92" s="85" t="s">
        <v>221</v>
      </c>
      <c r="I92" s="77">
        <v>1</v>
      </c>
      <c r="J92" s="154">
        <v>1.8871485185884128E-2</v>
      </c>
      <c r="K92" s="77">
        <v>5297</v>
      </c>
      <c r="L92" s="154">
        <v>99.962257029628148</v>
      </c>
    </row>
    <row r="93" spans="6:12" x14ac:dyDescent="0.25">
      <c r="F93" s="82"/>
      <c r="G93" s="82"/>
      <c r="H93" s="85" t="s">
        <v>246</v>
      </c>
      <c r="I93" s="77">
        <v>1</v>
      </c>
      <c r="J93" s="154">
        <v>1.8871485185884128E-2</v>
      </c>
      <c r="K93" s="77">
        <v>5298</v>
      </c>
      <c r="L93" s="154">
        <v>99.981128514814031</v>
      </c>
    </row>
    <row r="94" spans="6:12" x14ac:dyDescent="0.25">
      <c r="F94" s="82"/>
      <c r="G94" s="82"/>
      <c r="H94" s="85" t="s">
        <v>247</v>
      </c>
      <c r="I94" s="77">
        <v>1</v>
      </c>
      <c r="J94" s="154">
        <v>1.8871485185884128E-2</v>
      </c>
      <c r="K94" s="77">
        <v>5299</v>
      </c>
      <c r="L94" s="154">
        <v>99.999999999999915</v>
      </c>
    </row>
    <row r="95" spans="6:12" x14ac:dyDescent="0.25">
      <c r="F95" s="82"/>
      <c r="G95" s="82"/>
    </row>
    <row r="96" spans="6:12" x14ac:dyDescent="0.25">
      <c r="F96" s="82"/>
      <c r="G96" s="82"/>
    </row>
    <row r="97" spans="6:7" x14ac:dyDescent="0.25">
      <c r="F97" s="82"/>
      <c r="G97" s="82"/>
    </row>
    <row r="98" spans="6:7" x14ac:dyDescent="0.25">
      <c r="F98" s="82"/>
      <c r="G98" s="82"/>
    </row>
    <row r="99" spans="6:7" x14ac:dyDescent="0.25">
      <c r="F99" s="82"/>
      <c r="G99" s="82"/>
    </row>
    <row r="100" spans="6:7" x14ac:dyDescent="0.25">
      <c r="F100" s="82"/>
      <c r="G100" s="82"/>
    </row>
    <row r="101" spans="6:7" x14ac:dyDescent="0.25">
      <c r="F101" s="82"/>
      <c r="G101" s="82"/>
    </row>
    <row r="102" spans="6:7" x14ac:dyDescent="0.25">
      <c r="F102" s="82"/>
      <c r="G102" s="82"/>
    </row>
    <row r="103" spans="6:7" x14ac:dyDescent="0.25">
      <c r="F103" s="82"/>
      <c r="G103" s="82"/>
    </row>
    <row r="104" spans="6:7" x14ac:dyDescent="0.25">
      <c r="F104" s="82"/>
      <c r="G104" s="82"/>
    </row>
    <row r="105" spans="6:7" x14ac:dyDescent="0.25">
      <c r="F105" s="82"/>
      <c r="G105" s="82"/>
    </row>
    <row r="106" spans="6:7" x14ac:dyDescent="0.25">
      <c r="F106" s="82"/>
      <c r="G106" s="82"/>
    </row>
    <row r="107" spans="6:7" x14ac:dyDescent="0.25">
      <c r="F107" s="82"/>
      <c r="G107" s="82"/>
    </row>
    <row r="108" spans="6:7" x14ac:dyDescent="0.25">
      <c r="F108" s="82"/>
      <c r="G108" s="82"/>
    </row>
    <row r="109" spans="6:7" x14ac:dyDescent="0.25">
      <c r="F109" s="82"/>
      <c r="G109" s="82"/>
    </row>
    <row r="110" spans="6:7" x14ac:dyDescent="0.25">
      <c r="F110" s="82"/>
      <c r="G110" s="82"/>
    </row>
    <row r="111" spans="6:7" x14ac:dyDescent="0.25">
      <c r="F111" s="82"/>
      <c r="G111" s="82"/>
    </row>
    <row r="112" spans="6:7" x14ac:dyDescent="0.25">
      <c r="F112" s="82"/>
      <c r="G112" s="82"/>
    </row>
    <row r="113" spans="6:7" x14ac:dyDescent="0.25">
      <c r="F113" s="82"/>
      <c r="G113" s="82"/>
    </row>
    <row r="114" spans="6:7" x14ac:dyDescent="0.25">
      <c r="F114" s="82"/>
      <c r="G114" s="82"/>
    </row>
    <row r="115" spans="6:7" x14ac:dyDescent="0.25">
      <c r="F115" s="82"/>
      <c r="G115" s="82"/>
    </row>
    <row r="116" spans="6:7" x14ac:dyDescent="0.25">
      <c r="F116" s="82"/>
      <c r="G116" s="82"/>
    </row>
    <row r="117" spans="6:7" x14ac:dyDescent="0.25">
      <c r="F117" s="82"/>
      <c r="G117" s="82"/>
    </row>
    <row r="118" spans="6:7" x14ac:dyDescent="0.25">
      <c r="F118" s="82"/>
      <c r="G118" s="82"/>
    </row>
    <row r="119" spans="6:7" x14ac:dyDescent="0.25">
      <c r="F119" s="82"/>
      <c r="G119" s="82"/>
    </row>
    <row r="120" spans="6:7" x14ac:dyDescent="0.25">
      <c r="F120" s="82"/>
      <c r="G120" s="82"/>
    </row>
    <row r="121" spans="6:7" x14ac:dyDescent="0.25">
      <c r="F121" s="82"/>
      <c r="G121" s="82"/>
    </row>
    <row r="122" spans="6:7" x14ac:dyDescent="0.25">
      <c r="F122" s="82"/>
      <c r="G122" s="82"/>
    </row>
    <row r="123" spans="6:7" x14ac:dyDescent="0.25">
      <c r="F123" s="82"/>
      <c r="G123" s="82"/>
    </row>
    <row r="124" spans="6:7" x14ac:dyDescent="0.25">
      <c r="F124" s="82"/>
      <c r="G124" s="82"/>
    </row>
    <row r="125" spans="6:7" x14ac:dyDescent="0.25">
      <c r="F125" s="82"/>
      <c r="G125" s="82"/>
    </row>
    <row r="126" spans="6:7" x14ac:dyDescent="0.25">
      <c r="F126" s="82"/>
      <c r="G126" s="82"/>
    </row>
    <row r="127" spans="6:7" x14ac:dyDescent="0.25">
      <c r="F127" s="82"/>
      <c r="G127" s="82"/>
    </row>
    <row r="128" spans="6:7" x14ac:dyDescent="0.25">
      <c r="F128" s="82"/>
      <c r="G128" s="82"/>
    </row>
    <row r="129" spans="6:7" x14ac:dyDescent="0.25">
      <c r="F129" s="82"/>
      <c r="G129" s="82"/>
    </row>
    <row r="130" spans="6:7" x14ac:dyDescent="0.25">
      <c r="F130" s="82"/>
      <c r="G130" s="82"/>
    </row>
    <row r="131" spans="6:7" x14ac:dyDescent="0.25">
      <c r="F131" s="82"/>
      <c r="G131" s="82"/>
    </row>
    <row r="132" spans="6:7" x14ac:dyDescent="0.25">
      <c r="F132" s="82"/>
      <c r="G132" s="82"/>
    </row>
    <row r="133" spans="6:7" x14ac:dyDescent="0.25">
      <c r="F133" s="82"/>
      <c r="G133" s="82"/>
    </row>
    <row r="134" spans="6:7" x14ac:dyDescent="0.25">
      <c r="F134" s="82"/>
      <c r="G134" s="82"/>
    </row>
    <row r="135" spans="6:7" x14ac:dyDescent="0.25">
      <c r="F135" s="82"/>
      <c r="G135" s="82"/>
    </row>
    <row r="136" spans="6:7" x14ac:dyDescent="0.25">
      <c r="F136" s="82"/>
      <c r="G136" s="82"/>
    </row>
    <row r="137" spans="6:7" x14ac:dyDescent="0.25">
      <c r="F137" s="82"/>
      <c r="G137" s="82"/>
    </row>
    <row r="138" spans="6:7" x14ac:dyDescent="0.25">
      <c r="F138" s="82"/>
      <c r="G138" s="82"/>
    </row>
    <row r="139" spans="6:7" x14ac:dyDescent="0.25">
      <c r="F139" s="82"/>
      <c r="G139" s="82"/>
    </row>
    <row r="140" spans="6:7" x14ac:dyDescent="0.25">
      <c r="F140" s="82"/>
      <c r="G140" s="82"/>
    </row>
    <row r="141" spans="6:7" x14ac:dyDescent="0.25">
      <c r="F141" s="82"/>
      <c r="G141" s="82"/>
    </row>
    <row r="142" spans="6:7" x14ac:dyDescent="0.25">
      <c r="F142" s="82"/>
      <c r="G142" s="82"/>
    </row>
    <row r="143" spans="6:7" x14ac:dyDescent="0.25">
      <c r="F143" s="82"/>
      <c r="G143" s="82"/>
    </row>
    <row r="144" spans="6:7" x14ac:dyDescent="0.25">
      <c r="F144" s="82"/>
      <c r="G144" s="82"/>
    </row>
    <row r="145" spans="6:7" x14ac:dyDescent="0.25">
      <c r="F145" s="82"/>
      <c r="G145" s="82"/>
    </row>
    <row r="146" spans="6:7" x14ac:dyDescent="0.25">
      <c r="F146" s="82"/>
      <c r="G146" s="82"/>
    </row>
    <row r="147" spans="6:7" x14ac:dyDescent="0.25">
      <c r="F147" s="82"/>
      <c r="G147" s="82"/>
    </row>
    <row r="148" spans="6:7" x14ac:dyDescent="0.25">
      <c r="F148" s="82"/>
      <c r="G148" s="82"/>
    </row>
    <row r="149" spans="6:7" x14ac:dyDescent="0.25">
      <c r="F149" s="82"/>
      <c r="G149" s="82"/>
    </row>
    <row r="150" spans="6:7" x14ac:dyDescent="0.25">
      <c r="F150" s="82"/>
      <c r="G150" s="82"/>
    </row>
    <row r="151" spans="6:7" x14ac:dyDescent="0.25">
      <c r="F151" s="82"/>
      <c r="G151" s="82"/>
    </row>
    <row r="152" spans="6:7" x14ac:dyDescent="0.25">
      <c r="F152" s="82"/>
      <c r="G152" s="82"/>
    </row>
    <row r="153" spans="6:7" x14ac:dyDescent="0.25">
      <c r="F153" s="82"/>
      <c r="G153" s="82"/>
    </row>
    <row r="154" spans="6:7" x14ac:dyDescent="0.25">
      <c r="F154" s="82"/>
      <c r="G154" s="82"/>
    </row>
    <row r="155" spans="6:7" x14ac:dyDescent="0.25">
      <c r="F155" s="82"/>
      <c r="G155" s="82"/>
    </row>
    <row r="156" spans="6:7" x14ac:dyDescent="0.25">
      <c r="F156" s="82"/>
      <c r="G156" s="82"/>
    </row>
    <row r="157" spans="6:7" x14ac:dyDescent="0.25">
      <c r="F157" s="82"/>
      <c r="G157" s="82"/>
    </row>
    <row r="158" spans="6:7" x14ac:dyDescent="0.25">
      <c r="F158" s="82"/>
      <c r="G158" s="82"/>
    </row>
    <row r="159" spans="6:7" x14ac:dyDescent="0.25">
      <c r="F159" s="82"/>
      <c r="G159" s="82"/>
    </row>
    <row r="160" spans="6:7" x14ac:dyDescent="0.25">
      <c r="F160" s="82"/>
      <c r="G160" s="82"/>
    </row>
    <row r="161" spans="6:7" x14ac:dyDescent="0.25">
      <c r="F161" s="82"/>
      <c r="G161" s="82"/>
    </row>
    <row r="162" spans="6:7" x14ac:dyDescent="0.25">
      <c r="F162" s="82"/>
      <c r="G162" s="82"/>
    </row>
    <row r="163" spans="6:7" x14ac:dyDescent="0.25">
      <c r="F163" s="82"/>
      <c r="G163" s="82"/>
    </row>
    <row r="164" spans="6:7" x14ac:dyDescent="0.25">
      <c r="F164" s="82"/>
      <c r="G164" s="82"/>
    </row>
    <row r="165" spans="6:7" x14ac:dyDescent="0.25">
      <c r="F165" s="82"/>
      <c r="G165" s="82"/>
    </row>
    <row r="166" spans="6:7" x14ac:dyDescent="0.25">
      <c r="F166" s="82"/>
      <c r="G166" s="82"/>
    </row>
    <row r="167" spans="6:7" x14ac:dyDescent="0.25">
      <c r="F167" s="82"/>
      <c r="G167" s="82"/>
    </row>
    <row r="168" spans="6:7" x14ac:dyDescent="0.25">
      <c r="F168" s="82"/>
      <c r="G168" s="82"/>
    </row>
    <row r="169" spans="6:7" x14ac:dyDescent="0.25">
      <c r="F169" s="82"/>
      <c r="G169" s="82"/>
    </row>
    <row r="170" spans="6:7" x14ac:dyDescent="0.25">
      <c r="F170" s="82"/>
      <c r="G170" s="82"/>
    </row>
    <row r="171" spans="6:7" x14ac:dyDescent="0.25">
      <c r="F171" s="82"/>
      <c r="G171" s="82"/>
    </row>
    <row r="172" spans="6:7" x14ac:dyDescent="0.25">
      <c r="F172" s="82"/>
      <c r="G172" s="82"/>
    </row>
    <row r="173" spans="6:7" x14ac:dyDescent="0.25">
      <c r="F173" s="82"/>
      <c r="G173" s="82"/>
    </row>
    <row r="174" spans="6:7" x14ac:dyDescent="0.25">
      <c r="F174" s="82"/>
      <c r="G174" s="82"/>
    </row>
    <row r="175" spans="6:7" x14ac:dyDescent="0.25">
      <c r="F175" s="82"/>
      <c r="G175" s="82"/>
    </row>
    <row r="176" spans="6:7" x14ac:dyDescent="0.25">
      <c r="F176" s="82"/>
      <c r="G176" s="82"/>
    </row>
    <row r="177" spans="1:7" x14ac:dyDescent="0.25">
      <c r="F177" s="82"/>
      <c r="G177" s="82"/>
    </row>
    <row r="178" spans="1:7" x14ac:dyDescent="0.25">
      <c r="F178" s="82"/>
      <c r="G178" s="82"/>
    </row>
    <row r="179" spans="1:7" x14ac:dyDescent="0.25">
      <c r="F179" s="82"/>
      <c r="G179" s="82"/>
    </row>
    <row r="180" spans="1:7" x14ac:dyDescent="0.25">
      <c r="F180" s="82"/>
      <c r="G180" s="82"/>
    </row>
    <row r="181" spans="1:7" x14ac:dyDescent="0.25">
      <c r="F181" s="82"/>
      <c r="G181" s="82"/>
    </row>
    <row r="182" spans="1:7" x14ac:dyDescent="0.25">
      <c r="F182" s="82"/>
      <c r="G182" s="82"/>
    </row>
    <row r="183" spans="1:7" x14ac:dyDescent="0.25">
      <c r="F183" s="82"/>
      <c r="G183" s="82"/>
    </row>
    <row r="184" spans="1:7" x14ac:dyDescent="0.25">
      <c r="F184" s="82"/>
      <c r="G184" s="82"/>
    </row>
    <row r="185" spans="1:7" x14ac:dyDescent="0.25">
      <c r="F185" s="82"/>
      <c r="G185" s="82"/>
    </row>
    <row r="186" spans="1:7" x14ac:dyDescent="0.25">
      <c r="F186" s="82"/>
      <c r="G186" s="82"/>
    </row>
    <row r="187" spans="1:7" x14ac:dyDescent="0.25">
      <c r="F187" s="82"/>
      <c r="G187" s="82"/>
    </row>
    <row r="188" spans="1:7" x14ac:dyDescent="0.25">
      <c r="F188" s="82"/>
      <c r="G188" s="82"/>
    </row>
    <row r="189" spans="1:7" x14ac:dyDescent="0.25">
      <c r="F189" s="82"/>
      <c r="G189" s="82"/>
    </row>
    <row r="190" spans="1:7" x14ac:dyDescent="0.25">
      <c r="F190" s="82"/>
      <c r="G190" s="82"/>
    </row>
    <row r="191" spans="1:7" x14ac:dyDescent="0.25">
      <c r="A191" s="82"/>
      <c r="B191" s="83"/>
      <c r="C191" s="83"/>
      <c r="D191" s="83"/>
      <c r="E191" s="83"/>
      <c r="F191" s="82"/>
      <c r="G191" s="82"/>
    </row>
    <row r="192" spans="1:7" x14ac:dyDescent="0.25">
      <c r="A192" s="82"/>
      <c r="B192" s="83"/>
      <c r="C192" s="83"/>
      <c r="D192" s="83"/>
      <c r="E192" s="83"/>
      <c r="F192" s="82"/>
      <c r="G192" s="82"/>
    </row>
    <row r="193" spans="1:7" x14ac:dyDescent="0.25">
      <c r="A193" s="82"/>
      <c r="B193" s="83"/>
      <c r="C193" s="83"/>
      <c r="D193" s="83"/>
      <c r="E193" s="83"/>
      <c r="F193" s="82"/>
      <c r="G193" s="82"/>
    </row>
    <row r="194" spans="1:7" x14ac:dyDescent="0.25">
      <c r="A194" s="82"/>
      <c r="B194" s="83"/>
      <c r="C194" s="83"/>
      <c r="D194" s="83"/>
      <c r="E194" s="83"/>
      <c r="F194" s="82"/>
      <c r="G194" s="82"/>
    </row>
    <row r="195" spans="1:7" x14ac:dyDescent="0.25">
      <c r="A195" s="82"/>
      <c r="B195" s="83"/>
      <c r="C195" s="83"/>
      <c r="D195" s="83"/>
      <c r="E195" s="83"/>
      <c r="F195" s="82"/>
      <c r="G195" s="82"/>
    </row>
    <row r="196" spans="1:7" x14ac:dyDescent="0.25">
      <c r="A196" s="82"/>
      <c r="B196" s="83"/>
      <c r="C196" s="83"/>
      <c r="D196" s="83"/>
      <c r="E196" s="83"/>
      <c r="F196" s="82"/>
      <c r="G196" s="82"/>
    </row>
    <row r="197" spans="1:7" x14ac:dyDescent="0.25">
      <c r="A197" s="82"/>
      <c r="B197" s="83"/>
      <c r="C197" s="83"/>
      <c r="D197" s="83"/>
      <c r="E197" s="83"/>
      <c r="F197" s="82"/>
      <c r="G197" s="82"/>
    </row>
    <row r="198" spans="1:7" x14ac:dyDescent="0.25">
      <c r="A198" s="82"/>
      <c r="B198" s="83"/>
      <c r="C198" s="83"/>
      <c r="D198" s="83"/>
      <c r="E198" s="83"/>
      <c r="F198" s="82"/>
      <c r="G198" s="82"/>
    </row>
    <row r="199" spans="1:7" x14ac:dyDescent="0.25">
      <c r="A199" s="82"/>
      <c r="B199" s="83"/>
      <c r="C199" s="83"/>
      <c r="D199" s="83"/>
      <c r="E199" s="83"/>
      <c r="F199" s="82"/>
      <c r="G199" s="82"/>
    </row>
  </sheetData>
  <sortState ref="B59:I75">
    <sortCondition ref="I59:I75"/>
  </sortState>
  <mergeCells count="8">
    <mergeCell ref="A1:E1"/>
    <mergeCell ref="H1:L1"/>
    <mergeCell ref="A4:A5"/>
    <mergeCell ref="B4:B5"/>
    <mergeCell ref="C4:C5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Eff Term</vt:lpstr>
      <vt:lpstr>Tab1 Ens Spé Secteur Genre</vt:lpstr>
      <vt:lpstr>Tab2 Ens Spé Origine sociale</vt:lpstr>
      <vt:lpstr>Tab3 Doublettes les + choisies</vt:lpstr>
      <vt:lpstr>Tab4 ES 1ère 2020 Term 2021</vt:lpstr>
      <vt:lpstr>Tab5 Part Filles Garçons</vt:lpstr>
      <vt:lpstr>Ensemble des doublettes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Delvoye</dc:creator>
  <cp:lastModifiedBy>Stephanie Delvoye</cp:lastModifiedBy>
  <dcterms:created xsi:type="dcterms:W3CDTF">2022-06-22T11:17:55Z</dcterms:created>
  <dcterms:modified xsi:type="dcterms:W3CDTF">2022-08-19T07:02:24Z</dcterms:modified>
</cp:coreProperties>
</file>