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460" windowWidth="18780" windowHeight="11720" tabRatio="348" firstSheet="1" activeTab="1"/>
  </bookViews>
  <sheets>
    <sheet name="Test" sheetId="1" r:id="rId1"/>
    <sheet name="Barèmes" sheetId="2" r:id="rId2"/>
    <sheet name="Matrice" sheetId="3" r:id="rId3"/>
    <sheet name="Test 6minutes" sheetId="4" r:id="rId4"/>
  </sheets>
  <definedNames>
    <definedName name="matrice_cardio_f">'Matrice'!$R$3:$S$7</definedName>
    <definedName name="matrice_cardio_m">'Matrice'!$U$3:$V$7</definedName>
    <definedName name="matrice_conditionphysique">'Matrice'!$X$3:$Y$7</definedName>
    <definedName name="matrice_gainage_f">'Matrice'!$F$3:$G$7</definedName>
    <definedName name="matrice_gainage_m">'Matrice'!$I$3:$J$7</definedName>
    <definedName name="matrice_imc">'Matrice'!$C$3:$D$7</definedName>
    <definedName name="matrice_vgestuelle_f">'Matrice'!$L$3:$M$7</definedName>
    <definedName name="matrice_vgestuelle_m">'Matrice'!$O$3:$P$7</definedName>
  </definedNames>
  <calcPr fullCalcOnLoad="1"/>
</workbook>
</file>

<file path=xl/sharedStrings.xml><?xml version="1.0" encoding="utf-8"?>
<sst xmlns="http://schemas.openxmlformats.org/spreadsheetml/2006/main" count="221" uniqueCount="126">
  <si>
    <t>Ce tableau doit être décliné en fonction de l'âge. Soit en proposant plusieurs tableau soit en intégrant l'âge dans le calcul.</t>
  </si>
  <si>
    <t>PRENOM</t>
  </si>
  <si>
    <t>Total /20</t>
  </si>
  <si>
    <t>Condition
Physique</t>
  </si>
  <si>
    <t>DIAGNOSTIQUE DE LA CONDITION PHYSIQUE</t>
  </si>
  <si>
    <t>DALLEAU</t>
  </si>
  <si>
    <t>JULIE</t>
  </si>
  <si>
    <t>GRONDIN</t>
  </si>
  <si>
    <t>YOHAN</t>
  </si>
  <si>
    <t>FONTAINE</t>
  </si>
  <si>
    <t>ALYSON</t>
  </si>
  <si>
    <t>BEGUE</t>
  </si>
  <si>
    <t>EMILIE</t>
  </si>
  <si>
    <t>CASSARD</t>
  </si>
  <si>
    <t>ELODIE</t>
  </si>
  <si>
    <t>VITRY</t>
  </si>
  <si>
    <t>BERNARD</t>
  </si>
  <si>
    <t>EXCELLENTE</t>
  </si>
  <si>
    <t>Excellente</t>
  </si>
  <si>
    <t>TEST DEMI-COOPER      6 Min</t>
  </si>
  <si>
    <r>
      <t>Objectif :</t>
    </r>
    <r>
      <rPr>
        <b/>
        <sz val="10"/>
        <color indexed="56"/>
        <rFont val="Calibri"/>
        <family val="2"/>
      </rPr>
      <t xml:space="preserve"> courir la plus grande distance possible en 6 minutes pour calculer sa VMA.</t>
    </r>
  </si>
  <si>
    <t>Nom coureur :</t>
  </si>
  <si>
    <t>Nom observateur :</t>
  </si>
  <si>
    <t>Classe :</t>
  </si>
  <si>
    <t>Date :</t>
  </si>
  <si>
    <t>NOMBRE DE TOURS (Entourez la case correspondante)</t>
  </si>
  <si>
    <t>400m</t>
  </si>
  <si>
    <t>800m</t>
  </si>
  <si>
    <t>1200m</t>
  </si>
  <si>
    <t>1600m</t>
  </si>
  <si>
    <t>2000m</t>
  </si>
  <si>
    <t>2400m</t>
  </si>
  <si>
    <t xml:space="preserve"> +     PLOT ATTEINT A L’ISSUE DES 6min DE COURSE </t>
  </si>
  <si>
    <t xml:space="preserve"> + 50m</t>
  </si>
  <si>
    <t xml:space="preserve"> + 100m</t>
  </si>
  <si>
    <t xml:space="preserve"> + 150m</t>
  </si>
  <si>
    <t xml:space="preserve"> + 200m</t>
  </si>
  <si>
    <t xml:space="preserve"> + 250m</t>
  </si>
  <si>
    <t xml:space="preserve"> + 300m</t>
  </si>
  <si>
    <t xml:space="preserve"> + 350m</t>
  </si>
  <si>
    <t>CALCULER SA VMA</t>
  </si>
  <si>
    <t>NB DE TOURS             en mètres</t>
  </si>
  <si>
    <t>PLOT ATTEINT               en mètres</t>
  </si>
  <si>
    <t>OPERATION</t>
  </si>
  <si>
    <t>DISTANCE COURUE</t>
  </si>
  <si>
    <t>VMA</t>
  </si>
  <si>
    <t>A</t>
  </si>
  <si>
    <t>DIVISEE PAR</t>
  </si>
  <si>
    <t xml:space="preserve"> =</t>
  </si>
  <si>
    <t>en</t>
  </si>
  <si>
    <t>REALISER</t>
  </si>
  <si>
    <t>KM/H</t>
  </si>
  <si>
    <t>NOM</t>
  </si>
  <si>
    <t>Age</t>
  </si>
  <si>
    <t>Performance</t>
  </si>
  <si>
    <t>Points</t>
  </si>
  <si>
    <t>TEMPS</t>
  </si>
  <si>
    <t>POINTS</t>
  </si>
  <si>
    <r>
      <rPr>
        <sz val="12"/>
        <rFont val="Calibri"/>
        <family val="2"/>
      </rPr>
      <t>˃</t>
    </r>
    <r>
      <rPr>
        <sz val="12"/>
        <rFont val="Arial"/>
        <family val="2"/>
      </rPr>
      <t xml:space="preserve"> 30 s</t>
    </r>
  </si>
  <si>
    <t>10 à 15s</t>
  </si>
  <si>
    <r>
      <rPr>
        <sz val="12"/>
        <rFont val="Calibri"/>
        <family val="2"/>
      </rPr>
      <t>˂</t>
    </r>
    <r>
      <rPr>
        <sz val="12"/>
        <rFont val="Arial"/>
        <family val="2"/>
      </rPr>
      <t xml:space="preserve"> 10 s</t>
    </r>
  </si>
  <si>
    <r>
      <rPr>
        <sz val="12"/>
        <rFont val="Calibri"/>
        <family val="2"/>
      </rPr>
      <t>˃</t>
    </r>
    <r>
      <rPr>
        <sz val="12"/>
        <rFont val="Arial"/>
        <family val="2"/>
      </rPr>
      <t xml:space="preserve"> 40 s</t>
    </r>
  </si>
  <si>
    <t>10 à 20 s</t>
  </si>
  <si>
    <t>GAINAGE</t>
  </si>
  <si>
    <t>VITESSE GESTUELLE</t>
  </si>
  <si>
    <t xml:space="preserve"> ˃ 7 s</t>
  </si>
  <si>
    <r>
      <rPr>
        <sz val="12"/>
        <rFont val="Calibri"/>
        <family val="2"/>
      </rPr>
      <t>˂</t>
    </r>
    <r>
      <rPr>
        <sz val="12"/>
        <rFont val="Arial"/>
        <family val="2"/>
      </rPr>
      <t xml:space="preserve"> 4 s</t>
    </r>
  </si>
  <si>
    <t>4 à 5 s</t>
  </si>
  <si>
    <t>˂ 4 s</t>
  </si>
  <si>
    <t xml:space="preserve"> ˃ 6,5 s</t>
  </si>
  <si>
    <t>CARDIO VASCULAIRE</t>
  </si>
  <si>
    <t>DISTANCE</t>
  </si>
  <si>
    <r>
      <rPr>
        <sz val="12"/>
        <rFont val="Calibri"/>
        <family val="2"/>
      </rPr>
      <t>˃</t>
    </r>
    <r>
      <rPr>
        <sz val="12"/>
        <rFont val="Arial"/>
        <family val="2"/>
      </rPr>
      <t xml:space="preserve"> 1200 m</t>
    </r>
  </si>
  <si>
    <r>
      <rPr>
        <sz val="12"/>
        <rFont val="Calibri"/>
        <family val="2"/>
      </rPr>
      <t>˂</t>
    </r>
    <r>
      <rPr>
        <sz val="12"/>
        <rFont val="Arial"/>
        <family val="2"/>
      </rPr>
      <t xml:space="preserve"> 500 m</t>
    </r>
  </si>
  <si>
    <t>701 à 950 m</t>
  </si>
  <si>
    <t>951 à 1200 m</t>
  </si>
  <si>
    <t>5,1 à 6 s</t>
  </si>
  <si>
    <t>6,1 à 6,5 s</t>
  </si>
  <si>
    <t>6,1 à 7 s</t>
  </si>
  <si>
    <t>21 à 30 s</t>
  </si>
  <si>
    <t>31 à 40 s</t>
  </si>
  <si>
    <t>16 à 20 s</t>
  </si>
  <si>
    <t>˃ 1400 m</t>
  </si>
  <si>
    <t>˂ 600 m</t>
  </si>
  <si>
    <t>801 à 1100 m</t>
  </si>
  <si>
    <t>1101 à 1400 m</t>
  </si>
  <si>
    <t>CONDITION PHYSIQUE</t>
  </si>
  <si>
    <t>Bonne</t>
  </si>
  <si>
    <t>Convenable</t>
  </si>
  <si>
    <t>A Améliorer</t>
  </si>
  <si>
    <t>A Changer</t>
  </si>
  <si>
    <t>10 à 12 pts</t>
  </si>
  <si>
    <t>17 à 20 pts</t>
  </si>
  <si>
    <t>13 à 16 pts</t>
  </si>
  <si>
    <t>6 à 9 pts</t>
  </si>
  <si>
    <t>0 à 5 pts</t>
  </si>
  <si>
    <t>IMC</t>
  </si>
  <si>
    <r>
      <rPr>
        <sz val="12"/>
        <rFont val="Calibri"/>
        <family val="2"/>
      </rPr>
      <t>˃</t>
    </r>
    <r>
      <rPr>
        <sz val="12"/>
        <rFont val="Arial"/>
        <family val="2"/>
      </rPr>
      <t xml:space="preserve"> 30</t>
    </r>
  </si>
  <si>
    <t>29 - 30</t>
  </si>
  <si>
    <t>27 - 28</t>
  </si>
  <si>
    <t>25 - 26</t>
  </si>
  <si>
    <r>
      <rPr>
        <sz val="12"/>
        <rFont val="Calibri"/>
        <family val="2"/>
      </rPr>
      <t>˂</t>
    </r>
    <r>
      <rPr>
        <sz val="12"/>
        <rFont val="Arial"/>
        <family val="2"/>
      </rPr>
      <t xml:space="preserve"> 25</t>
    </r>
  </si>
  <si>
    <t>˃ 30</t>
  </si>
  <si>
    <t>˂ 25</t>
  </si>
  <si>
    <t>GAINAGE FILLE</t>
  </si>
  <si>
    <t>GAINAGE GARCON</t>
  </si>
  <si>
    <t>sexe</t>
  </si>
  <si>
    <t>SEXE</t>
  </si>
  <si>
    <t>F</t>
  </si>
  <si>
    <t>M</t>
  </si>
  <si>
    <t>V GESTUELLE FILLE</t>
  </si>
  <si>
    <t>V GESTUELLE GARCON</t>
  </si>
  <si>
    <t>CARDIO FILLE</t>
  </si>
  <si>
    <t>CARDIO GARCON</t>
  </si>
  <si>
    <t>DIST</t>
  </si>
  <si>
    <t>500 à 700 m</t>
  </si>
  <si>
    <t>600 à 800 m</t>
  </si>
  <si>
    <t>BONNE</t>
  </si>
  <si>
    <t>CONVENABLE</t>
  </si>
  <si>
    <t>A AMELIORER</t>
  </si>
  <si>
    <t>A CHANGER</t>
  </si>
  <si>
    <t>TYPE</t>
  </si>
  <si>
    <t>Indice
de Masse Coprorelle
/ 5</t>
  </si>
  <si>
    <t>Test
de Gainage
/ 5</t>
  </si>
  <si>
    <t>Test
de Vitesse Gestuelle
/ 5</t>
  </si>
  <si>
    <t>Test
Cardio Vasculaire
/ 5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</si>
</sst>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Berlin Sans FB"/>
      <family val="2"/>
    </font>
    <font>
      <sz val="14"/>
      <name val="Berlin Sans FB"/>
      <family val="2"/>
    </font>
    <font>
      <sz val="16"/>
      <name val="Berlin Sans FB"/>
      <family val="2"/>
    </font>
    <font>
      <sz val="2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Verdana"/>
      <family val="0"/>
    </font>
    <font>
      <b/>
      <sz val="18"/>
      <color indexed="56"/>
      <name val="Calibri"/>
      <family val="2"/>
    </font>
    <font>
      <b/>
      <u val="single"/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43" fillId="24" borderId="1" applyNumberFormat="0" applyAlignment="0" applyProtection="0"/>
    <xf numFmtId="0" fontId="29" fillId="2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ill="0" applyBorder="0" applyAlignment="0" applyProtection="0"/>
    <xf numFmtId="0" fontId="45" fillId="28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0" fontId="3" fillId="31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31" borderId="0" xfId="0" applyFont="1" applyFill="1" applyAlignment="1">
      <alignment horizontal="center"/>
    </xf>
    <xf numFmtId="0" fontId="0" fillId="31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19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6" fillId="35" borderId="12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center"/>
    </xf>
    <xf numFmtId="0" fontId="16" fillId="36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16" fillId="35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16" fillId="35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26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1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0" borderId="2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36" borderId="1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auto="1"/>
      </font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ont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7</xdr:row>
      <xdr:rowOff>123825</xdr:rowOff>
    </xdr:from>
    <xdr:to>
      <xdr:col>2</xdr:col>
      <xdr:colOff>723900</xdr:colOff>
      <xdr:row>11</xdr:row>
      <xdr:rowOff>114300</xdr:rowOff>
    </xdr:to>
    <xdr:pic>
      <xdr:nvPicPr>
        <xdr:cNvPr id="1" name="il_fi" descr="http://www.vivrefm.com/img/uploads/uploads_2012_05/2012_05_06__09_51_photo_symbole_homm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9542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76200</xdr:rowOff>
    </xdr:from>
    <xdr:to>
      <xdr:col>2</xdr:col>
      <xdr:colOff>762000</xdr:colOff>
      <xdr:row>6</xdr:row>
      <xdr:rowOff>85725</xdr:rowOff>
    </xdr:to>
    <xdr:pic>
      <xdr:nvPicPr>
        <xdr:cNvPr id="2" name="il_fi" descr="http://www.vivrefm.com/img/uploads/uploads_2012_05/2012_05_06__09_53_photo_symbole_fem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625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114300</xdr:rowOff>
    </xdr:from>
    <xdr:to>
      <xdr:col>5</xdr:col>
      <xdr:colOff>742950</xdr:colOff>
      <xdr:row>6</xdr:row>
      <xdr:rowOff>123825</xdr:rowOff>
    </xdr:to>
    <xdr:pic>
      <xdr:nvPicPr>
        <xdr:cNvPr id="3" name="il_fi" descr="http://www.vivrefm.com/img/uploads/uploads_2012_05/2012_05_06__09_53_photo_symbole_fem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51435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123825</xdr:rowOff>
    </xdr:from>
    <xdr:to>
      <xdr:col>5</xdr:col>
      <xdr:colOff>704850</xdr:colOff>
      <xdr:row>11</xdr:row>
      <xdr:rowOff>114300</xdr:rowOff>
    </xdr:to>
    <xdr:pic>
      <xdr:nvPicPr>
        <xdr:cNvPr id="4" name="il_fi" descr="http://www.vivrefm.com/img/uploads/uploads_2012_05/2012_05_06__09_51_photo_symbole_homm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49542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6</xdr:row>
      <xdr:rowOff>47625</xdr:rowOff>
    </xdr:from>
    <xdr:to>
      <xdr:col>13</xdr:col>
      <xdr:colOff>571500</xdr:colOff>
      <xdr:row>13</xdr:row>
      <xdr:rowOff>152400</xdr:rowOff>
    </xdr:to>
    <xdr:pic>
      <xdr:nvPicPr>
        <xdr:cNvPr id="5" name="il_fi" descr="http://us.cdn3.123rf.com/168nwm/vectomart/vectomart1102/vectomart110200204/8920237-illustration-du-symbole-de-sexe-male-et-femelle-sur-fond-blanc-isole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1219200"/>
          <a:ext cx="1419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114300</xdr:rowOff>
    </xdr:from>
    <xdr:to>
      <xdr:col>8</xdr:col>
      <xdr:colOff>723900</xdr:colOff>
      <xdr:row>6</xdr:row>
      <xdr:rowOff>123825</xdr:rowOff>
    </xdr:to>
    <xdr:pic>
      <xdr:nvPicPr>
        <xdr:cNvPr id="6" name="il_fi" descr="http://www.vivrefm.com/img/uploads/uploads_2012_05/2012_05_06__09_53_photo_symbole_fem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1435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7</xdr:row>
      <xdr:rowOff>152400</xdr:rowOff>
    </xdr:from>
    <xdr:to>
      <xdr:col>8</xdr:col>
      <xdr:colOff>752475</xdr:colOff>
      <xdr:row>11</xdr:row>
      <xdr:rowOff>123825</xdr:rowOff>
    </xdr:to>
    <xdr:pic>
      <xdr:nvPicPr>
        <xdr:cNvPr id="7" name="il_fi" descr="http://www.vivrefm.com/img/uploads/uploads_2012_05/2012_05_06__09_51_photo_symbole_homme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5240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0</xdr:row>
      <xdr:rowOff>0</xdr:rowOff>
    </xdr:from>
    <xdr:to>
      <xdr:col>7</xdr:col>
      <xdr:colOff>0</xdr:colOff>
      <xdr:row>1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15</xdr:row>
      <xdr:rowOff>123825</xdr:rowOff>
    </xdr:from>
    <xdr:to>
      <xdr:col>4</xdr:col>
      <xdr:colOff>104775</xdr:colOff>
      <xdr:row>15</xdr:row>
      <xdr:rowOff>323850</xdr:rowOff>
    </xdr:to>
    <xdr:sp>
      <xdr:nvSpPr>
        <xdr:cNvPr id="2" name="Plus 2"/>
        <xdr:cNvSpPr>
          <a:spLocks/>
        </xdr:cNvSpPr>
      </xdr:nvSpPr>
      <xdr:spPr>
        <a:xfrm>
          <a:off x="2686050" y="4000500"/>
          <a:ext cx="276225" cy="200025"/>
        </a:xfrm>
        <a:custGeom>
          <a:pathLst>
            <a:path h="180000" w="180000">
              <a:moveTo>
                <a:pt x="23859" y="68832"/>
              </a:moveTo>
              <a:lnTo>
                <a:pt x="68832" y="68832"/>
              </a:lnTo>
              <a:lnTo>
                <a:pt x="68832" y="23859"/>
              </a:lnTo>
              <a:lnTo>
                <a:pt x="111168" y="23859"/>
              </a:lnTo>
              <a:lnTo>
                <a:pt x="111168" y="68832"/>
              </a:lnTo>
              <a:lnTo>
                <a:pt x="156141" y="68832"/>
              </a:lnTo>
              <a:lnTo>
                <a:pt x="156141" y="111168"/>
              </a:lnTo>
              <a:lnTo>
                <a:pt x="111168" y="111168"/>
              </a:lnTo>
              <a:lnTo>
                <a:pt x="111168" y="156141"/>
              </a:lnTo>
              <a:lnTo>
                <a:pt x="68832" y="156141"/>
              </a:lnTo>
              <a:lnTo>
                <a:pt x="68832" y="111168"/>
              </a:lnTo>
              <a:lnTo>
                <a:pt x="23859" y="111168"/>
              </a:lnTo>
              <a:lnTo>
                <a:pt x="23859" y="68832"/>
              </a:lnTo>
              <a:close/>
            </a:path>
          </a:pathLst>
        </a:custGeom>
        <a:solidFill>
          <a:srgbClr val="0000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21</xdr:row>
      <xdr:rowOff>0</xdr:rowOff>
    </xdr:from>
    <xdr:to>
      <xdr:col>7</xdr:col>
      <xdr:colOff>0</xdr:colOff>
      <xdr:row>22</xdr:row>
      <xdr:rowOff>200025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5245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36</xdr:row>
      <xdr:rowOff>123825</xdr:rowOff>
    </xdr:from>
    <xdr:to>
      <xdr:col>4</xdr:col>
      <xdr:colOff>104775</xdr:colOff>
      <xdr:row>36</xdr:row>
      <xdr:rowOff>323850</xdr:rowOff>
    </xdr:to>
    <xdr:sp>
      <xdr:nvSpPr>
        <xdr:cNvPr id="4" name="Plus 4"/>
        <xdr:cNvSpPr>
          <a:spLocks/>
        </xdr:cNvSpPr>
      </xdr:nvSpPr>
      <xdr:spPr>
        <a:xfrm>
          <a:off x="2686050" y="9534525"/>
          <a:ext cx="276225" cy="200025"/>
        </a:xfrm>
        <a:custGeom>
          <a:pathLst>
            <a:path h="180000" w="180000">
              <a:moveTo>
                <a:pt x="23859" y="68832"/>
              </a:moveTo>
              <a:lnTo>
                <a:pt x="68832" y="68832"/>
              </a:lnTo>
              <a:lnTo>
                <a:pt x="68832" y="23859"/>
              </a:lnTo>
              <a:lnTo>
                <a:pt x="111168" y="23859"/>
              </a:lnTo>
              <a:lnTo>
                <a:pt x="111168" y="68832"/>
              </a:lnTo>
              <a:lnTo>
                <a:pt x="156141" y="68832"/>
              </a:lnTo>
              <a:lnTo>
                <a:pt x="156141" y="111168"/>
              </a:lnTo>
              <a:lnTo>
                <a:pt x="111168" y="111168"/>
              </a:lnTo>
              <a:lnTo>
                <a:pt x="111168" y="156141"/>
              </a:lnTo>
              <a:lnTo>
                <a:pt x="68832" y="156141"/>
              </a:lnTo>
              <a:lnTo>
                <a:pt x="68832" y="111168"/>
              </a:lnTo>
              <a:lnTo>
                <a:pt x="23859" y="111168"/>
              </a:lnTo>
              <a:lnTo>
                <a:pt x="23859" y="68832"/>
              </a:lnTo>
              <a:close/>
            </a:path>
          </a:pathLst>
        </a:custGeom>
        <a:solidFill>
          <a:srgbClr val="000000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K14" sqref="K14:K15"/>
    </sheetView>
  </sheetViews>
  <sheetFormatPr defaultColWidth="11.57421875" defaultRowHeight="12.75"/>
  <cols>
    <col min="1" max="1" width="15.421875" style="0" customWidth="1"/>
    <col min="2" max="2" width="15.00390625" style="0" customWidth="1"/>
    <col min="3" max="4" width="3.7109375" style="0" customWidth="1"/>
    <col min="5" max="5" width="1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3.00390625" style="0" customWidth="1"/>
    <col min="12" max="12" width="8.7109375" style="0" customWidth="1"/>
    <col min="13" max="13" width="4.421875" style="0" customWidth="1"/>
    <col min="14" max="14" width="17.140625" style="0" customWidth="1"/>
    <col min="15" max="16384" width="11.421875" style="0" customWidth="1"/>
  </cols>
  <sheetData>
    <row r="1" spans="1:14" ht="33.75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73.5" customHeight="1">
      <c r="A3" s="63" t="s">
        <v>52</v>
      </c>
      <c r="B3" s="63" t="s">
        <v>1</v>
      </c>
      <c r="C3" s="61" t="s">
        <v>53</v>
      </c>
      <c r="D3" s="61" t="s">
        <v>106</v>
      </c>
      <c r="E3" s="59" t="s">
        <v>122</v>
      </c>
      <c r="F3" s="60"/>
      <c r="G3" s="59" t="s">
        <v>123</v>
      </c>
      <c r="H3" s="60"/>
      <c r="I3" s="59" t="s">
        <v>124</v>
      </c>
      <c r="J3" s="60"/>
      <c r="K3" s="59" t="s">
        <v>125</v>
      </c>
      <c r="L3" s="60"/>
      <c r="M3" s="57" t="s">
        <v>2</v>
      </c>
      <c r="N3" s="59" t="s">
        <v>3</v>
      </c>
    </row>
    <row r="4" spans="1:14" ht="15" customHeight="1">
      <c r="A4" s="63"/>
      <c r="B4" s="63"/>
      <c r="C4" s="62"/>
      <c r="D4" s="62"/>
      <c r="E4" s="16" t="s">
        <v>96</v>
      </c>
      <c r="F4" s="16" t="s">
        <v>55</v>
      </c>
      <c r="G4" s="16" t="s">
        <v>54</v>
      </c>
      <c r="H4" s="16" t="s">
        <v>55</v>
      </c>
      <c r="I4" s="16" t="s">
        <v>54</v>
      </c>
      <c r="J4" s="16" t="s">
        <v>55</v>
      </c>
      <c r="K4" s="16" t="s">
        <v>54</v>
      </c>
      <c r="L4" s="16" t="s">
        <v>55</v>
      </c>
      <c r="M4" s="58"/>
      <c r="N4" s="60"/>
    </row>
    <row r="5" spans="1:14" ht="15.75">
      <c r="A5" s="11" t="s">
        <v>5</v>
      </c>
      <c r="B5" s="11" t="s">
        <v>6</v>
      </c>
      <c r="C5" s="11"/>
      <c r="D5" s="11" t="s">
        <v>108</v>
      </c>
      <c r="E5" s="11">
        <v>28</v>
      </c>
      <c r="F5" s="11">
        <f aca="true" t="shared" si="0" ref="F5:F32">IF(E5="","",VLOOKUP(E5,matrice_imc,2))</f>
        <v>3</v>
      </c>
      <c r="G5" s="11">
        <v>8</v>
      </c>
      <c r="H5" s="11">
        <f aca="true" t="shared" si="1" ref="H5:H32">IF(G5="","",IF(D5="F",VLOOKUP(G5,matrice_gainage_f,2),IF(D5="M",VLOOKUP(G5,matrice_gainage_m,2))))</f>
        <v>5</v>
      </c>
      <c r="I5" s="11">
        <v>3.8</v>
      </c>
      <c r="J5" s="11">
        <f aca="true" t="shared" si="2" ref="J5:J32">IF(I5="","",IF(D5="F",VLOOKUP(I5,matrice_vgestuelle_f,2),IF(D5="M",VLOOKUP(I5,matrice_vgestuelle_m,2))))</f>
        <v>1</v>
      </c>
      <c r="K5" s="11">
        <v>951</v>
      </c>
      <c r="L5" s="11">
        <f aca="true" t="shared" si="3" ref="L5:L32">IF(K5="","",IF(D5="F",VLOOKUP(K5,matrice_cardio_f,2),IF(D5="M",VLOOKUP(K5,matrice_cardio_m,2))))</f>
        <v>2</v>
      </c>
      <c r="M5" s="11">
        <f>IF(F5="","",SUM(F5+H5+J5+L5))</f>
        <v>11</v>
      </c>
      <c r="N5" s="11" t="str">
        <f aca="true" t="shared" si="4" ref="N5:N32">IF(M5="","",VLOOKUP(M5,matrice_conditionphysique,2))</f>
        <v>CONVENABLE</v>
      </c>
    </row>
    <row r="6" spans="1:14" ht="15.75">
      <c r="A6" s="11" t="s">
        <v>7</v>
      </c>
      <c r="B6" s="11" t="s">
        <v>8</v>
      </c>
      <c r="C6" s="11"/>
      <c r="D6" s="11" t="s">
        <v>109</v>
      </c>
      <c r="E6" s="11">
        <v>31</v>
      </c>
      <c r="F6" s="11">
        <f t="shared" si="0"/>
        <v>1</v>
      </c>
      <c r="G6" s="11">
        <v>14</v>
      </c>
      <c r="H6" s="11">
        <f t="shared" si="1"/>
        <v>4</v>
      </c>
      <c r="I6" s="11">
        <v>4</v>
      </c>
      <c r="J6" s="11">
        <f t="shared" si="2"/>
        <v>1</v>
      </c>
      <c r="K6" s="11">
        <v>951</v>
      </c>
      <c r="L6" s="11">
        <f t="shared" si="3"/>
        <v>3</v>
      </c>
      <c r="M6" s="11">
        <f aca="true" t="shared" si="5" ref="M6:M32">IF(F6="","",SUM(F6+H6+J6+L6))</f>
        <v>9</v>
      </c>
      <c r="N6" s="11" t="str">
        <f t="shared" si="4"/>
        <v>A AMELIORER</v>
      </c>
    </row>
    <row r="7" spans="1:14" ht="12.75" customHeight="1">
      <c r="A7" s="11" t="s">
        <v>9</v>
      </c>
      <c r="B7" s="11" t="s">
        <v>10</v>
      </c>
      <c r="C7" s="11"/>
      <c r="D7" s="11" t="s">
        <v>108</v>
      </c>
      <c r="E7" s="11">
        <v>26</v>
      </c>
      <c r="F7" s="11">
        <f t="shared" si="0"/>
        <v>4</v>
      </c>
      <c r="G7" s="11">
        <v>8</v>
      </c>
      <c r="H7" s="11">
        <f t="shared" si="1"/>
        <v>5</v>
      </c>
      <c r="I7" s="11">
        <v>7.2</v>
      </c>
      <c r="J7" s="11">
        <f t="shared" si="2"/>
        <v>5</v>
      </c>
      <c r="K7" s="11">
        <v>500</v>
      </c>
      <c r="L7" s="11">
        <f t="shared" si="3"/>
        <v>4</v>
      </c>
      <c r="M7" s="11">
        <f t="shared" si="5"/>
        <v>18</v>
      </c>
      <c r="N7" s="11" t="str">
        <f t="shared" si="4"/>
        <v>EXCELLENTE</v>
      </c>
    </row>
    <row r="8" spans="1:14" ht="15.75">
      <c r="A8" s="11" t="s">
        <v>11</v>
      </c>
      <c r="B8" s="11" t="s">
        <v>12</v>
      </c>
      <c r="C8" s="11"/>
      <c r="D8" s="11" t="s">
        <v>108</v>
      </c>
      <c r="E8" s="11">
        <v>15</v>
      </c>
      <c r="F8" s="11">
        <f t="shared" si="0"/>
        <v>5</v>
      </c>
      <c r="G8" s="11">
        <v>16</v>
      </c>
      <c r="H8" s="11">
        <f t="shared" si="1"/>
        <v>3</v>
      </c>
      <c r="I8" s="11">
        <v>12</v>
      </c>
      <c r="J8" s="11">
        <f t="shared" si="2"/>
        <v>5</v>
      </c>
      <c r="K8" s="11">
        <v>1500</v>
      </c>
      <c r="L8" s="11">
        <f t="shared" si="3"/>
        <v>1</v>
      </c>
      <c r="M8" s="11">
        <f t="shared" si="5"/>
        <v>14</v>
      </c>
      <c r="N8" s="11" t="str">
        <f t="shared" si="4"/>
        <v>BONNE</v>
      </c>
    </row>
    <row r="9" spans="1:14" ht="15.75">
      <c r="A9" s="11" t="s">
        <v>13</v>
      </c>
      <c r="B9" s="11" t="s">
        <v>14</v>
      </c>
      <c r="C9" s="11"/>
      <c r="D9" s="11" t="s">
        <v>108</v>
      </c>
      <c r="E9" s="11">
        <v>29</v>
      </c>
      <c r="F9" s="11">
        <f t="shared" si="0"/>
        <v>2</v>
      </c>
      <c r="G9" s="11">
        <v>30</v>
      </c>
      <c r="H9" s="11">
        <f t="shared" si="1"/>
        <v>2</v>
      </c>
      <c r="I9" s="11">
        <v>6.5</v>
      </c>
      <c r="J9" s="11">
        <f t="shared" si="2"/>
        <v>4</v>
      </c>
      <c r="K9" s="11">
        <v>600</v>
      </c>
      <c r="L9" s="11">
        <f t="shared" si="3"/>
        <v>4</v>
      </c>
      <c r="M9" s="11">
        <f t="shared" si="5"/>
        <v>12</v>
      </c>
      <c r="N9" s="11" t="str">
        <f t="shared" si="4"/>
        <v>CONVENABLE</v>
      </c>
    </row>
    <row r="10" spans="1:14" ht="15.75">
      <c r="A10" s="11" t="s">
        <v>15</v>
      </c>
      <c r="B10" s="11" t="s">
        <v>16</v>
      </c>
      <c r="C10" s="11"/>
      <c r="D10" s="11" t="s">
        <v>109</v>
      </c>
      <c r="E10" s="11">
        <v>31</v>
      </c>
      <c r="F10" s="11">
        <f t="shared" si="0"/>
        <v>1</v>
      </c>
      <c r="G10" s="11">
        <v>40</v>
      </c>
      <c r="H10" s="11">
        <f t="shared" si="1"/>
        <v>2</v>
      </c>
      <c r="I10" s="11">
        <v>4</v>
      </c>
      <c r="J10" s="11">
        <f t="shared" si="2"/>
        <v>1</v>
      </c>
      <c r="K10" s="11">
        <v>1500</v>
      </c>
      <c r="L10" s="11">
        <f t="shared" si="3"/>
        <v>1</v>
      </c>
      <c r="M10" s="11">
        <f t="shared" si="5"/>
        <v>5</v>
      </c>
      <c r="N10" s="11" t="str">
        <f t="shared" si="4"/>
        <v>A CHANGER</v>
      </c>
    </row>
    <row r="11" spans="1:14" ht="15.75">
      <c r="A11" s="11"/>
      <c r="B11" s="11"/>
      <c r="C11" s="11"/>
      <c r="D11" s="11" t="s">
        <v>108</v>
      </c>
      <c r="E11" s="11"/>
      <c r="F11" s="11">
        <f t="shared" si="0"/>
      </c>
      <c r="G11" s="11"/>
      <c r="H11" s="11">
        <f t="shared" si="1"/>
      </c>
      <c r="I11" s="11"/>
      <c r="J11" s="11">
        <f t="shared" si="2"/>
      </c>
      <c r="K11" s="11"/>
      <c r="L11" s="11">
        <f t="shared" si="3"/>
      </c>
      <c r="M11" s="11">
        <f t="shared" si="5"/>
      </c>
      <c r="N11" s="11">
        <f t="shared" si="4"/>
      </c>
    </row>
    <row r="12" spans="1:14" ht="15.75">
      <c r="A12" s="11"/>
      <c r="B12" s="11"/>
      <c r="C12" s="11"/>
      <c r="D12" s="11" t="s">
        <v>108</v>
      </c>
      <c r="E12" s="11"/>
      <c r="F12" s="11">
        <f t="shared" si="0"/>
      </c>
      <c r="G12" s="11"/>
      <c r="H12" s="11">
        <f t="shared" si="1"/>
      </c>
      <c r="I12" s="11"/>
      <c r="J12" s="11">
        <f t="shared" si="2"/>
      </c>
      <c r="K12" s="11"/>
      <c r="L12" s="11">
        <f t="shared" si="3"/>
      </c>
      <c r="M12" s="11">
        <f t="shared" si="5"/>
      </c>
      <c r="N12" s="11">
        <f t="shared" si="4"/>
      </c>
    </row>
    <row r="13" spans="1:14" ht="15.75">
      <c r="A13" s="11"/>
      <c r="B13" s="11"/>
      <c r="C13" s="11"/>
      <c r="D13" s="11" t="s">
        <v>108</v>
      </c>
      <c r="E13" s="11"/>
      <c r="F13" s="11">
        <f t="shared" si="0"/>
      </c>
      <c r="G13" s="11"/>
      <c r="H13" s="11">
        <f t="shared" si="1"/>
      </c>
      <c r="I13" s="11"/>
      <c r="J13" s="11">
        <f t="shared" si="2"/>
      </c>
      <c r="K13" s="11"/>
      <c r="L13" s="11">
        <f t="shared" si="3"/>
      </c>
      <c r="M13" s="11">
        <f t="shared" si="5"/>
      </c>
      <c r="N13" s="11">
        <f t="shared" si="4"/>
      </c>
    </row>
    <row r="14" spans="1:14" ht="15.75">
      <c r="A14" s="11"/>
      <c r="B14" s="11"/>
      <c r="C14" s="11"/>
      <c r="D14" s="11" t="s">
        <v>108</v>
      </c>
      <c r="E14" s="11"/>
      <c r="F14" s="11">
        <f t="shared" si="0"/>
      </c>
      <c r="G14" s="11"/>
      <c r="H14" s="11">
        <f t="shared" si="1"/>
      </c>
      <c r="I14" s="11"/>
      <c r="J14" s="11">
        <f t="shared" si="2"/>
      </c>
      <c r="K14" s="11"/>
      <c r="L14" s="11">
        <f t="shared" si="3"/>
      </c>
      <c r="M14" s="11">
        <f t="shared" si="5"/>
      </c>
      <c r="N14" s="11">
        <f t="shared" si="4"/>
      </c>
    </row>
    <row r="15" spans="1:14" ht="15.75">
      <c r="A15" s="11"/>
      <c r="B15" s="11"/>
      <c r="C15" s="11"/>
      <c r="D15" s="11" t="s">
        <v>108</v>
      </c>
      <c r="E15" s="11"/>
      <c r="F15" s="11">
        <f t="shared" si="0"/>
      </c>
      <c r="G15" s="11"/>
      <c r="H15" s="11">
        <f t="shared" si="1"/>
      </c>
      <c r="I15" s="11"/>
      <c r="J15" s="11">
        <f t="shared" si="2"/>
      </c>
      <c r="K15" s="11"/>
      <c r="L15" s="11">
        <f t="shared" si="3"/>
      </c>
      <c r="M15" s="11">
        <f t="shared" si="5"/>
      </c>
      <c r="N15" s="11">
        <f t="shared" si="4"/>
      </c>
    </row>
    <row r="16" spans="1:14" ht="15.75">
      <c r="A16" s="11"/>
      <c r="B16" s="11"/>
      <c r="C16" s="11"/>
      <c r="D16" s="11" t="s">
        <v>108</v>
      </c>
      <c r="E16" s="11"/>
      <c r="F16" s="11">
        <f t="shared" si="0"/>
      </c>
      <c r="G16" s="11"/>
      <c r="H16" s="11">
        <f t="shared" si="1"/>
      </c>
      <c r="I16" s="11"/>
      <c r="J16" s="11">
        <f t="shared" si="2"/>
      </c>
      <c r="K16" s="11"/>
      <c r="L16" s="11">
        <f t="shared" si="3"/>
      </c>
      <c r="M16" s="11">
        <f t="shared" si="5"/>
      </c>
      <c r="N16" s="11">
        <f t="shared" si="4"/>
      </c>
    </row>
    <row r="17" spans="1:14" ht="15.75">
      <c r="A17" s="11"/>
      <c r="B17" s="11"/>
      <c r="C17" s="11"/>
      <c r="D17" s="11" t="s">
        <v>108</v>
      </c>
      <c r="E17" s="11"/>
      <c r="F17" s="11">
        <f t="shared" si="0"/>
      </c>
      <c r="G17" s="11"/>
      <c r="H17" s="11">
        <f t="shared" si="1"/>
      </c>
      <c r="I17" s="11"/>
      <c r="J17" s="11">
        <f t="shared" si="2"/>
      </c>
      <c r="K17" s="11"/>
      <c r="L17" s="11">
        <f t="shared" si="3"/>
      </c>
      <c r="M17" s="11">
        <f t="shared" si="5"/>
      </c>
      <c r="N17" s="11">
        <f t="shared" si="4"/>
      </c>
    </row>
    <row r="18" spans="1:14" ht="15.75">
      <c r="A18" s="11"/>
      <c r="B18" s="11"/>
      <c r="C18" s="11"/>
      <c r="D18" s="11" t="s">
        <v>108</v>
      </c>
      <c r="E18" s="11"/>
      <c r="F18" s="11">
        <f t="shared" si="0"/>
      </c>
      <c r="G18" s="11"/>
      <c r="H18" s="11">
        <f t="shared" si="1"/>
      </c>
      <c r="I18" s="11"/>
      <c r="J18" s="11">
        <f t="shared" si="2"/>
      </c>
      <c r="K18" s="11"/>
      <c r="L18" s="11">
        <f t="shared" si="3"/>
      </c>
      <c r="M18" s="11">
        <f t="shared" si="5"/>
      </c>
      <c r="N18" s="11">
        <f t="shared" si="4"/>
      </c>
    </row>
    <row r="19" spans="1:14" ht="15.75">
      <c r="A19" s="11"/>
      <c r="B19" s="11"/>
      <c r="C19" s="11"/>
      <c r="D19" s="11" t="s">
        <v>108</v>
      </c>
      <c r="E19" s="11"/>
      <c r="F19" s="11">
        <f t="shared" si="0"/>
      </c>
      <c r="G19" s="11"/>
      <c r="H19" s="11">
        <f t="shared" si="1"/>
      </c>
      <c r="I19" s="11"/>
      <c r="J19" s="11">
        <f t="shared" si="2"/>
      </c>
      <c r="K19" s="11"/>
      <c r="L19" s="11">
        <f t="shared" si="3"/>
      </c>
      <c r="M19" s="11">
        <f t="shared" si="5"/>
      </c>
      <c r="N19" s="11">
        <f t="shared" si="4"/>
      </c>
    </row>
    <row r="20" spans="1:14" ht="15.75">
      <c r="A20" s="11"/>
      <c r="B20" s="11"/>
      <c r="C20" s="11"/>
      <c r="D20" s="11" t="s">
        <v>108</v>
      </c>
      <c r="E20" s="11"/>
      <c r="F20" s="11">
        <f t="shared" si="0"/>
      </c>
      <c r="G20" s="11"/>
      <c r="H20" s="11">
        <f t="shared" si="1"/>
      </c>
      <c r="I20" s="11"/>
      <c r="J20" s="11">
        <f t="shared" si="2"/>
      </c>
      <c r="K20" s="11"/>
      <c r="L20" s="11">
        <f t="shared" si="3"/>
      </c>
      <c r="M20" s="11">
        <f t="shared" si="5"/>
      </c>
      <c r="N20" s="11">
        <f t="shared" si="4"/>
      </c>
    </row>
    <row r="21" spans="1:14" ht="15.75">
      <c r="A21" s="11"/>
      <c r="B21" s="11"/>
      <c r="C21" s="11"/>
      <c r="D21" s="11" t="s">
        <v>108</v>
      </c>
      <c r="E21" s="11"/>
      <c r="F21" s="11">
        <f t="shared" si="0"/>
      </c>
      <c r="G21" s="11"/>
      <c r="H21" s="11">
        <f t="shared" si="1"/>
      </c>
      <c r="I21" s="11"/>
      <c r="J21" s="11">
        <f t="shared" si="2"/>
      </c>
      <c r="K21" s="11"/>
      <c r="L21" s="11">
        <f t="shared" si="3"/>
      </c>
      <c r="M21" s="11">
        <f t="shared" si="5"/>
      </c>
      <c r="N21" s="11">
        <f t="shared" si="4"/>
      </c>
    </row>
    <row r="22" spans="1:14" ht="15.75">
      <c r="A22" s="11"/>
      <c r="B22" s="11"/>
      <c r="C22" s="11"/>
      <c r="D22" s="11" t="s">
        <v>108</v>
      </c>
      <c r="E22" s="11"/>
      <c r="F22" s="11">
        <f t="shared" si="0"/>
      </c>
      <c r="G22" s="11"/>
      <c r="H22" s="11">
        <f t="shared" si="1"/>
      </c>
      <c r="I22" s="11"/>
      <c r="J22" s="11">
        <f t="shared" si="2"/>
      </c>
      <c r="K22" s="11"/>
      <c r="L22" s="11">
        <f t="shared" si="3"/>
      </c>
      <c r="M22" s="11">
        <f t="shared" si="5"/>
      </c>
      <c r="N22" s="11">
        <f t="shared" si="4"/>
      </c>
    </row>
    <row r="23" spans="1:14" ht="15.75">
      <c r="A23" s="11"/>
      <c r="B23" s="11"/>
      <c r="C23" s="11"/>
      <c r="D23" s="11" t="s">
        <v>108</v>
      </c>
      <c r="E23" s="11"/>
      <c r="F23" s="11">
        <f t="shared" si="0"/>
      </c>
      <c r="G23" s="11"/>
      <c r="H23" s="11">
        <f t="shared" si="1"/>
      </c>
      <c r="I23" s="11"/>
      <c r="J23" s="11">
        <f t="shared" si="2"/>
      </c>
      <c r="K23" s="11"/>
      <c r="L23" s="11">
        <f t="shared" si="3"/>
      </c>
      <c r="M23" s="11">
        <f t="shared" si="5"/>
      </c>
      <c r="N23" s="11">
        <f t="shared" si="4"/>
      </c>
    </row>
    <row r="24" spans="1:14" ht="15.75">
      <c r="A24" s="11"/>
      <c r="B24" s="11"/>
      <c r="C24" s="11"/>
      <c r="D24" s="11" t="s">
        <v>108</v>
      </c>
      <c r="E24" s="11"/>
      <c r="F24" s="11">
        <f t="shared" si="0"/>
      </c>
      <c r="G24" s="11"/>
      <c r="H24" s="11">
        <f t="shared" si="1"/>
      </c>
      <c r="I24" s="11"/>
      <c r="J24" s="11">
        <f t="shared" si="2"/>
      </c>
      <c r="K24" s="11"/>
      <c r="L24" s="11">
        <f t="shared" si="3"/>
      </c>
      <c r="M24" s="11">
        <f t="shared" si="5"/>
      </c>
      <c r="N24" s="11">
        <f t="shared" si="4"/>
      </c>
    </row>
    <row r="25" spans="1:14" ht="15.75">
      <c r="A25" s="11"/>
      <c r="B25" s="11"/>
      <c r="C25" s="11"/>
      <c r="D25" s="11" t="s">
        <v>108</v>
      </c>
      <c r="E25" s="11"/>
      <c r="F25" s="11">
        <f t="shared" si="0"/>
      </c>
      <c r="G25" s="11"/>
      <c r="H25" s="11">
        <f t="shared" si="1"/>
      </c>
      <c r="I25" s="11"/>
      <c r="J25" s="11">
        <f t="shared" si="2"/>
      </c>
      <c r="K25" s="11"/>
      <c r="L25" s="11">
        <f t="shared" si="3"/>
      </c>
      <c r="M25" s="11">
        <f t="shared" si="5"/>
      </c>
      <c r="N25" s="11">
        <f t="shared" si="4"/>
      </c>
    </row>
    <row r="26" spans="1:14" ht="15.75">
      <c r="A26" s="11"/>
      <c r="B26" s="11"/>
      <c r="C26" s="11"/>
      <c r="D26" s="11" t="s">
        <v>108</v>
      </c>
      <c r="E26" s="11"/>
      <c r="F26" s="11">
        <f t="shared" si="0"/>
      </c>
      <c r="G26" s="11"/>
      <c r="H26" s="11">
        <f t="shared" si="1"/>
      </c>
      <c r="I26" s="11"/>
      <c r="J26" s="11">
        <f t="shared" si="2"/>
      </c>
      <c r="K26" s="11"/>
      <c r="L26" s="11">
        <f t="shared" si="3"/>
      </c>
      <c r="M26" s="11">
        <f t="shared" si="5"/>
      </c>
      <c r="N26" s="11">
        <f t="shared" si="4"/>
      </c>
    </row>
    <row r="27" spans="1:14" ht="15.75">
      <c r="A27" s="11"/>
      <c r="B27" s="11"/>
      <c r="C27" s="11"/>
      <c r="D27" s="11" t="s">
        <v>108</v>
      </c>
      <c r="E27" s="11"/>
      <c r="F27" s="11">
        <f t="shared" si="0"/>
      </c>
      <c r="G27" s="11"/>
      <c r="H27" s="11">
        <f t="shared" si="1"/>
      </c>
      <c r="I27" s="11"/>
      <c r="J27" s="11">
        <f t="shared" si="2"/>
      </c>
      <c r="K27" s="11"/>
      <c r="L27" s="11">
        <f t="shared" si="3"/>
      </c>
      <c r="M27" s="11">
        <f t="shared" si="5"/>
      </c>
      <c r="N27" s="11">
        <f t="shared" si="4"/>
      </c>
    </row>
    <row r="28" spans="1:14" ht="15.75">
      <c r="A28" s="11"/>
      <c r="B28" s="11"/>
      <c r="C28" s="11"/>
      <c r="D28" s="11" t="s">
        <v>108</v>
      </c>
      <c r="E28" s="11"/>
      <c r="F28" s="11">
        <f t="shared" si="0"/>
      </c>
      <c r="G28" s="11"/>
      <c r="H28" s="11">
        <f t="shared" si="1"/>
      </c>
      <c r="I28" s="11"/>
      <c r="J28" s="11">
        <f t="shared" si="2"/>
      </c>
      <c r="K28" s="11"/>
      <c r="L28" s="11">
        <f t="shared" si="3"/>
      </c>
      <c r="M28" s="11">
        <f t="shared" si="5"/>
      </c>
      <c r="N28" s="11">
        <f t="shared" si="4"/>
      </c>
    </row>
    <row r="29" spans="1:14" ht="15.75">
      <c r="A29" s="11"/>
      <c r="B29" s="11"/>
      <c r="C29" s="11"/>
      <c r="D29" s="11" t="s">
        <v>108</v>
      </c>
      <c r="E29" s="11"/>
      <c r="F29" s="11">
        <f t="shared" si="0"/>
      </c>
      <c r="G29" s="11"/>
      <c r="H29" s="11">
        <f t="shared" si="1"/>
      </c>
      <c r="I29" s="11"/>
      <c r="J29" s="11">
        <f t="shared" si="2"/>
      </c>
      <c r="K29" s="11"/>
      <c r="L29" s="11">
        <f t="shared" si="3"/>
      </c>
      <c r="M29" s="11">
        <f t="shared" si="5"/>
      </c>
      <c r="N29" s="11">
        <f t="shared" si="4"/>
      </c>
    </row>
    <row r="30" spans="1:14" ht="15.75">
      <c r="A30" s="11"/>
      <c r="B30" s="11"/>
      <c r="C30" s="11"/>
      <c r="D30" s="11" t="s">
        <v>108</v>
      </c>
      <c r="E30" s="11"/>
      <c r="F30" s="11">
        <f t="shared" si="0"/>
      </c>
      <c r="G30" s="11"/>
      <c r="H30" s="11">
        <f t="shared" si="1"/>
      </c>
      <c r="I30" s="11"/>
      <c r="J30" s="11">
        <f t="shared" si="2"/>
      </c>
      <c r="K30" s="11"/>
      <c r="L30" s="11">
        <f t="shared" si="3"/>
      </c>
      <c r="M30" s="11">
        <f t="shared" si="5"/>
      </c>
      <c r="N30" s="11">
        <f t="shared" si="4"/>
      </c>
    </row>
    <row r="31" spans="1:14" ht="15.75">
      <c r="A31" s="11"/>
      <c r="B31" s="11"/>
      <c r="C31" s="11"/>
      <c r="D31" s="11" t="s">
        <v>108</v>
      </c>
      <c r="E31" s="11"/>
      <c r="F31" s="11">
        <f t="shared" si="0"/>
      </c>
      <c r="G31" s="11"/>
      <c r="H31" s="11">
        <f t="shared" si="1"/>
      </c>
      <c r="I31" s="11"/>
      <c r="J31" s="11">
        <f t="shared" si="2"/>
      </c>
      <c r="K31" s="11"/>
      <c r="L31" s="11">
        <f t="shared" si="3"/>
      </c>
      <c r="M31" s="11">
        <f t="shared" si="5"/>
      </c>
      <c r="N31" s="11">
        <f t="shared" si="4"/>
      </c>
    </row>
    <row r="32" spans="1:14" ht="15.75">
      <c r="A32" s="11"/>
      <c r="B32" s="11"/>
      <c r="C32" s="11"/>
      <c r="D32" s="11" t="s">
        <v>108</v>
      </c>
      <c r="E32" s="11"/>
      <c r="F32" s="11">
        <f t="shared" si="0"/>
      </c>
      <c r="G32" s="11"/>
      <c r="H32" s="11">
        <f t="shared" si="1"/>
      </c>
      <c r="I32" s="11"/>
      <c r="J32" s="11">
        <f t="shared" si="2"/>
      </c>
      <c r="K32" s="11"/>
      <c r="L32" s="11">
        <f t="shared" si="3"/>
      </c>
      <c r="M32" s="11">
        <f t="shared" si="5"/>
      </c>
      <c r="N32" s="11">
        <f t="shared" si="4"/>
      </c>
    </row>
    <row r="33" ht="12.75">
      <c r="H33" s="15">
        <f>IF(G33="","",VLOOKUP(G33,matrice_gainage_f,2))</f>
      </c>
    </row>
    <row r="34" spans="1:15" ht="20.25" customHeight="1">
      <c r="A34" s="64" t="s">
        <v>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5:7" ht="12.75" customHeight="1">
      <c r="E35" s="2"/>
      <c r="F35" s="2"/>
      <c r="G35" s="2"/>
    </row>
    <row r="37" spans="5:7" ht="12.75">
      <c r="E37" s="2"/>
      <c r="F37" s="2"/>
      <c r="G37" s="2"/>
    </row>
    <row r="38" spans="5:7" ht="12.75">
      <c r="E38" s="2"/>
      <c r="F38" s="2"/>
      <c r="G38" s="2"/>
    </row>
    <row r="39" spans="5:7" ht="12.75">
      <c r="E39" s="2"/>
      <c r="F39" s="2"/>
      <c r="G39" s="2"/>
    </row>
    <row r="40" spans="5:7" ht="12.75">
      <c r="E40" s="2"/>
      <c r="F40" s="2"/>
      <c r="G40" s="2"/>
    </row>
    <row r="41" spans="5:7" ht="12.75">
      <c r="E41" s="2"/>
      <c r="F41" s="2"/>
      <c r="G41" s="2"/>
    </row>
    <row r="42" spans="5:7" ht="12.75">
      <c r="E42" s="2"/>
      <c r="F42" s="2"/>
      <c r="G42" s="2"/>
    </row>
    <row r="43" spans="5:7" ht="12.75">
      <c r="E43" s="2"/>
      <c r="F43" s="2"/>
      <c r="G43" s="2"/>
    </row>
    <row r="44" spans="5:7" ht="12.75">
      <c r="E44" s="2"/>
      <c r="F44" s="2"/>
      <c r="G44" s="2"/>
    </row>
    <row r="45" spans="5:7" ht="12.75">
      <c r="E45" s="2"/>
      <c r="F45" s="2"/>
      <c r="G45" s="2"/>
    </row>
    <row r="46" spans="5:7" ht="12.75">
      <c r="E46" s="2"/>
      <c r="F46" s="2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</sheetData>
  <sheetProtection selectLockedCells="1" selectUnlockedCells="1"/>
  <mergeCells count="12">
    <mergeCell ref="A1:N1"/>
    <mergeCell ref="E3:F3"/>
    <mergeCell ref="K3:L3"/>
    <mergeCell ref="D3:D4"/>
    <mergeCell ref="A3:A4"/>
    <mergeCell ref="I3:J3"/>
    <mergeCell ref="M3:M4"/>
    <mergeCell ref="N3:N4"/>
    <mergeCell ref="C3:C4"/>
    <mergeCell ref="G3:H3"/>
    <mergeCell ref="B3:B4"/>
    <mergeCell ref="A34:O34"/>
  </mergeCells>
  <conditionalFormatting sqref="N5:N32">
    <cfRule type="containsText" priority="2" dxfId="2" operator="containsText" stopIfTrue="1" text="CONVENABLE">
      <formula>NOT(ISERROR(SEARCH("CONVENABLE",N5)))</formula>
    </cfRule>
    <cfRule type="containsText" priority="3" dxfId="1" operator="containsText" stopIfTrue="1" text="A AMELIORER">
      <formula>NOT(ISERROR(SEARCH("A AMELIORER",N5)))</formula>
    </cfRule>
    <cfRule type="containsText" priority="4" dxfId="0" operator="containsText" stopIfTrue="1" text="A AMELIORER">
      <formula>NOT(ISERROR(SEARCH("A AMELIORER",N5)))</formula>
    </cfRule>
    <cfRule type="containsText" priority="6" dxfId="3" operator="containsText" stopIfTrue="1" text="A CHANGER">
      <formula>NOT(ISERROR(SEARCH("A CHANGER",N5)))</formula>
    </cfRule>
    <cfRule type="containsText" priority="8" dxfId="4" operator="containsText" stopIfTrue="1" text="BONNE">
      <formula>NOT(ISERROR(SEARCH("BONNE",N5)))</formula>
    </cfRule>
    <cfRule type="containsText" priority="9" dxfId="5" operator="containsText" stopIfTrue="1" text="EXCELLENTE">
      <formula>NOT(ISERROR(SEARCH("EXCELLENTE",N5)))</formula>
    </cfRule>
  </conditionalFormatting>
  <conditionalFormatting sqref="L5:L10">
    <cfRule type="iconSet" priority="23" dxfId="0">
      <iconSet iconSet="3TrafficLights2">
        <cfvo type="percent" val="0"/>
        <cfvo type="percent" val="33"/>
        <cfvo type="percent" val="67"/>
      </iconSet>
    </cfRule>
  </conditionalFormatting>
  <conditionalFormatting sqref="F5:F32">
    <cfRule type="iconSet" priority="14" dxfId="0">
      <iconSet iconSet="3TrafficLights2">
        <cfvo type="percent" val="0"/>
        <cfvo type="percent" val="33"/>
        <cfvo type="percent" val="67"/>
      </iconSet>
    </cfRule>
    <cfRule type="iconSet" priority="13" dxfId="0">
      <iconSet iconSet="3TrafficLights2">
        <cfvo type="percent" val="0"/>
        <cfvo type="num" val="2"/>
        <cfvo type="num" val="4"/>
      </iconSet>
    </cfRule>
    <cfRule type="iconSet" priority="11" dxfId="0">
      <iconSet iconSet="3TrafficLights2">
        <cfvo type="percent" val="0"/>
        <cfvo type="num" val="2"/>
        <cfvo type="num" val="4"/>
      </iconSet>
    </cfRule>
  </conditionalFormatting>
  <conditionalFormatting sqref="H5:H32">
    <cfRule type="iconSet" priority="21" dxfId="0">
      <iconSet iconSet="3TrafficLights2">
        <cfvo type="percent" val="0"/>
        <cfvo type="percent" val="33"/>
        <cfvo type="percent" val="67"/>
      </iconSet>
    </cfRule>
  </conditionalFormatting>
  <conditionalFormatting sqref="J5:J32">
    <cfRule type="iconSet" priority="20" dxfId="0">
      <iconSet iconSet="3TrafficLights2">
        <cfvo type="percent" val="0"/>
        <cfvo type="percent" val="33"/>
        <cfvo type="percent" val="67"/>
      </iconSet>
    </cfRule>
  </conditionalFormatting>
  <conditionalFormatting sqref="L5:L32">
    <cfRule type="iconSet" priority="19" dxfId="0">
      <iconSet iconSet="3TrafficLights2">
        <cfvo type="percent" val="0"/>
        <cfvo type="percent" val="33"/>
        <cfvo type="percent" val="67"/>
      </iconSet>
    </cfRule>
  </conditionalFormatting>
  <conditionalFormatting sqref="H5:H32 J5:J32 L5:L32">
    <cfRule type="iconSet" priority="10" dxfId="0">
      <iconSet iconSet="3TrafficLights2">
        <cfvo type="percent" val="0"/>
        <cfvo type="num" val="2"/>
        <cfvo type="num" val="4"/>
      </iconSet>
    </cfRule>
  </conditionalFormatting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L15" sqref="L15"/>
    </sheetView>
  </sheetViews>
  <sheetFormatPr defaultColWidth="11.57421875" defaultRowHeight="12.75"/>
  <cols>
    <col min="1" max="1" width="13.8515625" style="0" customWidth="1"/>
    <col min="2" max="3" width="11.421875" style="0" customWidth="1"/>
    <col min="4" max="4" width="13.421875" style="0" customWidth="1"/>
    <col min="5" max="6" width="11.421875" style="0" customWidth="1"/>
    <col min="7" max="7" width="15.28125" style="0" customWidth="1"/>
    <col min="8" max="9" width="11.421875" style="0" customWidth="1"/>
    <col min="10" max="10" width="8.28125" style="0" bestFit="1" customWidth="1"/>
    <col min="11" max="11" width="10.28125" style="0" customWidth="1"/>
    <col min="12" max="12" width="11.421875" style="9" customWidth="1"/>
    <col min="13" max="13" width="16.421875" style="0" customWidth="1"/>
    <col min="14" max="14" width="14.28125" style="0" customWidth="1"/>
    <col min="15" max="16384" width="11.421875" style="0" customWidth="1"/>
  </cols>
  <sheetData>
    <row r="1" spans="1:14" ht="15.75">
      <c r="A1" s="66" t="s">
        <v>63</v>
      </c>
      <c r="B1" s="66"/>
      <c r="D1" s="66" t="s">
        <v>64</v>
      </c>
      <c r="E1" s="66"/>
      <c r="G1" s="66" t="s">
        <v>70</v>
      </c>
      <c r="H1" s="66"/>
      <c r="J1" s="66" t="s">
        <v>96</v>
      </c>
      <c r="K1" s="66"/>
      <c r="L1" s="6"/>
      <c r="M1" s="68" t="s">
        <v>86</v>
      </c>
      <c r="N1" s="68"/>
    </row>
    <row r="2" spans="1:14" ht="15.75">
      <c r="A2" s="3" t="s">
        <v>56</v>
      </c>
      <c r="B2" s="3" t="s">
        <v>57</v>
      </c>
      <c r="D2" s="3" t="s">
        <v>56</v>
      </c>
      <c r="E2" s="3" t="s">
        <v>57</v>
      </c>
      <c r="G2" s="3" t="s">
        <v>71</v>
      </c>
      <c r="H2" s="3" t="s">
        <v>57</v>
      </c>
      <c r="J2" s="3" t="s">
        <v>96</v>
      </c>
      <c r="K2" s="3" t="s">
        <v>57</v>
      </c>
      <c r="L2" s="8"/>
      <c r="M2" s="7" t="s">
        <v>18</v>
      </c>
      <c r="N2" s="7" t="s">
        <v>92</v>
      </c>
    </row>
    <row r="3" spans="1:14" ht="15.75">
      <c r="A3" s="4" t="s">
        <v>58</v>
      </c>
      <c r="B3" s="4">
        <v>1</v>
      </c>
      <c r="C3" s="67"/>
      <c r="D3" s="4" t="s">
        <v>66</v>
      </c>
      <c r="E3" s="4">
        <v>1</v>
      </c>
      <c r="F3" s="67"/>
      <c r="G3" s="4" t="s">
        <v>72</v>
      </c>
      <c r="H3" s="4">
        <v>1</v>
      </c>
      <c r="I3" s="67"/>
      <c r="J3" s="4" t="s">
        <v>97</v>
      </c>
      <c r="K3" s="4">
        <v>1</v>
      </c>
      <c r="L3" s="8"/>
      <c r="M3" s="7" t="s">
        <v>87</v>
      </c>
      <c r="N3" s="7" t="s">
        <v>93</v>
      </c>
    </row>
    <row r="4" spans="1:14" ht="15">
      <c r="A4" s="4" t="s">
        <v>79</v>
      </c>
      <c r="B4" s="4">
        <v>2</v>
      </c>
      <c r="C4" s="67"/>
      <c r="D4" s="4" t="s">
        <v>67</v>
      </c>
      <c r="E4" s="4">
        <v>2</v>
      </c>
      <c r="F4" s="67"/>
      <c r="G4" s="4" t="s">
        <v>75</v>
      </c>
      <c r="H4" s="4">
        <v>2</v>
      </c>
      <c r="I4" s="67"/>
      <c r="J4" s="4" t="s">
        <v>98</v>
      </c>
      <c r="K4" s="4">
        <v>2</v>
      </c>
      <c r="L4" s="8"/>
      <c r="M4" s="7" t="s">
        <v>88</v>
      </c>
      <c r="N4" s="7" t="s">
        <v>91</v>
      </c>
    </row>
    <row r="5" spans="1:14" ht="15">
      <c r="A5" s="4" t="s">
        <v>81</v>
      </c>
      <c r="B5" s="4">
        <v>3</v>
      </c>
      <c r="C5" s="67"/>
      <c r="D5" s="4" t="s">
        <v>76</v>
      </c>
      <c r="E5" s="4">
        <v>3</v>
      </c>
      <c r="F5" s="67"/>
      <c r="G5" s="4" t="s">
        <v>74</v>
      </c>
      <c r="H5" s="4">
        <v>3</v>
      </c>
      <c r="I5" s="67"/>
      <c r="J5" s="4" t="s">
        <v>99</v>
      </c>
      <c r="K5" s="4">
        <v>3</v>
      </c>
      <c r="L5" s="8"/>
      <c r="M5" s="7" t="s">
        <v>89</v>
      </c>
      <c r="N5" s="7" t="s">
        <v>94</v>
      </c>
    </row>
    <row r="6" spans="1:14" ht="15">
      <c r="A6" s="4" t="s">
        <v>59</v>
      </c>
      <c r="B6" s="4">
        <v>4</v>
      </c>
      <c r="C6" s="67"/>
      <c r="D6" s="4" t="s">
        <v>78</v>
      </c>
      <c r="E6" s="4">
        <v>4</v>
      </c>
      <c r="F6" s="67"/>
      <c r="G6" s="4" t="s">
        <v>115</v>
      </c>
      <c r="H6" s="4">
        <v>4</v>
      </c>
      <c r="I6" s="67"/>
      <c r="J6" s="4" t="s">
        <v>100</v>
      </c>
      <c r="K6" s="4">
        <v>4</v>
      </c>
      <c r="L6" s="8"/>
      <c r="M6" s="7" t="s">
        <v>90</v>
      </c>
      <c r="N6" s="7" t="s">
        <v>95</v>
      </c>
    </row>
    <row r="7" spans="1:12" ht="15.75">
      <c r="A7" s="4" t="s">
        <v>60</v>
      </c>
      <c r="B7" s="4">
        <v>5</v>
      </c>
      <c r="C7" s="67"/>
      <c r="D7" s="4" t="s">
        <v>65</v>
      </c>
      <c r="E7" s="4">
        <v>5</v>
      </c>
      <c r="F7" s="67"/>
      <c r="G7" s="4" t="s">
        <v>73</v>
      </c>
      <c r="H7" s="4">
        <v>5</v>
      </c>
      <c r="I7" s="67"/>
      <c r="J7" s="4" t="s">
        <v>101</v>
      </c>
      <c r="K7" s="4">
        <v>5</v>
      </c>
      <c r="L7" s="8"/>
    </row>
    <row r="8" spans="1:12" ht="15.75">
      <c r="A8" s="5" t="s">
        <v>61</v>
      </c>
      <c r="B8" s="5">
        <v>1</v>
      </c>
      <c r="C8" s="67"/>
      <c r="D8" s="5" t="s">
        <v>68</v>
      </c>
      <c r="E8" s="5">
        <v>1</v>
      </c>
      <c r="F8" s="67"/>
      <c r="G8" s="5" t="s">
        <v>82</v>
      </c>
      <c r="H8" s="5">
        <v>1</v>
      </c>
      <c r="I8" s="67"/>
      <c r="J8" s="5" t="s">
        <v>102</v>
      </c>
      <c r="K8" s="5">
        <v>1</v>
      </c>
      <c r="L8" s="8"/>
    </row>
    <row r="9" spans="1:12" ht="15">
      <c r="A9" s="5" t="s">
        <v>80</v>
      </c>
      <c r="B9" s="5">
        <v>2</v>
      </c>
      <c r="C9" s="67"/>
      <c r="D9" s="5" t="s">
        <v>67</v>
      </c>
      <c r="E9" s="5">
        <v>2</v>
      </c>
      <c r="F9" s="67"/>
      <c r="G9" s="5" t="s">
        <v>85</v>
      </c>
      <c r="H9" s="5">
        <v>2</v>
      </c>
      <c r="I9" s="67"/>
      <c r="J9" s="5" t="s">
        <v>98</v>
      </c>
      <c r="K9" s="5">
        <v>2</v>
      </c>
      <c r="L9" s="8"/>
    </row>
    <row r="10" spans="1:12" ht="15">
      <c r="A10" s="5" t="s">
        <v>79</v>
      </c>
      <c r="B10" s="5">
        <v>3</v>
      </c>
      <c r="C10" s="67"/>
      <c r="D10" s="5" t="s">
        <v>76</v>
      </c>
      <c r="E10" s="5">
        <v>3</v>
      </c>
      <c r="F10" s="67"/>
      <c r="G10" s="5" t="s">
        <v>84</v>
      </c>
      <c r="H10" s="5">
        <v>3</v>
      </c>
      <c r="I10" s="67"/>
      <c r="J10" s="5" t="s">
        <v>99</v>
      </c>
      <c r="K10" s="5">
        <v>3</v>
      </c>
      <c r="L10" s="8"/>
    </row>
    <row r="11" spans="1:12" ht="15">
      <c r="A11" s="5" t="s">
        <v>62</v>
      </c>
      <c r="B11" s="5">
        <v>4</v>
      </c>
      <c r="C11" s="67"/>
      <c r="D11" s="5" t="s">
        <v>77</v>
      </c>
      <c r="E11" s="5">
        <v>4</v>
      </c>
      <c r="F11" s="67"/>
      <c r="G11" s="5" t="s">
        <v>116</v>
      </c>
      <c r="H11" s="5">
        <v>4</v>
      </c>
      <c r="I11" s="67"/>
      <c r="J11" s="5" t="s">
        <v>100</v>
      </c>
      <c r="K11" s="5">
        <v>4</v>
      </c>
      <c r="L11" s="8"/>
    </row>
    <row r="12" spans="1:12" ht="15.75">
      <c r="A12" s="5" t="s">
        <v>60</v>
      </c>
      <c r="B12" s="5">
        <v>5</v>
      </c>
      <c r="C12" s="67"/>
      <c r="D12" s="5" t="s">
        <v>69</v>
      </c>
      <c r="E12" s="5">
        <v>5</v>
      </c>
      <c r="F12" s="67"/>
      <c r="G12" s="5" t="s">
        <v>83</v>
      </c>
      <c r="H12" s="5">
        <v>5</v>
      </c>
      <c r="I12" s="67"/>
      <c r="J12" s="5" t="s">
        <v>103</v>
      </c>
      <c r="K12" s="5">
        <v>5</v>
      </c>
      <c r="L12" s="8"/>
    </row>
    <row r="13" ht="12.75"/>
  </sheetData>
  <sheetProtection selectLockedCells="1" selectUnlockedCells="1"/>
  <mergeCells count="11">
    <mergeCell ref="F8:F12"/>
    <mergeCell ref="J1:K1"/>
    <mergeCell ref="I3:I7"/>
    <mergeCell ref="I8:I12"/>
    <mergeCell ref="M1:N1"/>
    <mergeCell ref="A1:B1"/>
    <mergeCell ref="D1:E1"/>
    <mergeCell ref="G1:H1"/>
    <mergeCell ref="C3:C7"/>
    <mergeCell ref="F3:F7"/>
    <mergeCell ref="C8:C1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Y12" sqref="Y12"/>
    </sheetView>
  </sheetViews>
  <sheetFormatPr defaultColWidth="11.57421875" defaultRowHeight="12.75"/>
  <cols>
    <col min="1" max="1" width="7.28125" style="0" customWidth="1"/>
    <col min="2" max="2" width="2.8515625" style="0" customWidth="1"/>
    <col min="3" max="3" width="6.00390625" style="0" customWidth="1"/>
    <col min="4" max="4" width="9.140625" style="0" customWidth="1"/>
    <col min="5" max="5" width="2.28125" style="0" customWidth="1"/>
    <col min="6" max="6" width="8.7109375" style="0" customWidth="1"/>
    <col min="7" max="7" width="9.421875" style="0" customWidth="1"/>
    <col min="8" max="8" width="2.8515625" style="0" customWidth="1"/>
    <col min="9" max="9" width="9.8515625" style="0" customWidth="1"/>
    <col min="10" max="10" width="11.421875" style="0" customWidth="1"/>
    <col min="11" max="11" width="2.28125" style="0" customWidth="1"/>
    <col min="12" max="12" width="11.28125" style="0" customWidth="1"/>
    <col min="13" max="13" width="12.28125" style="0" customWidth="1"/>
    <col min="14" max="14" width="2.8515625" style="0" customWidth="1"/>
    <col min="15" max="15" width="13.28125" style="0" customWidth="1"/>
    <col min="16" max="16" width="14.140625" style="0" customWidth="1"/>
    <col min="17" max="17" width="2.28125" style="0" customWidth="1"/>
    <col min="18" max="18" width="7.140625" style="0" customWidth="1"/>
    <col min="19" max="19" width="9.421875" style="0" customWidth="1"/>
    <col min="20" max="20" width="2.8515625" style="0" customWidth="1"/>
    <col min="21" max="21" width="9.421875" style="0" customWidth="1"/>
    <col min="22" max="22" width="10.7109375" style="0" customWidth="1"/>
    <col min="23" max="23" width="2.8515625" style="0" customWidth="1"/>
    <col min="24" max="24" width="10.140625" style="0" customWidth="1"/>
    <col min="25" max="25" width="16.00390625" style="0" customWidth="1"/>
    <col min="26" max="16384" width="11.421875" style="0" customWidth="1"/>
  </cols>
  <sheetData>
    <row r="1" spans="1:25" ht="15.75">
      <c r="A1" s="10" t="s">
        <v>107</v>
      </c>
      <c r="C1" s="69" t="s">
        <v>96</v>
      </c>
      <c r="D1" s="69"/>
      <c r="F1" s="69" t="s">
        <v>104</v>
      </c>
      <c r="G1" s="69"/>
      <c r="I1" s="69" t="s">
        <v>105</v>
      </c>
      <c r="J1" s="69"/>
      <c r="L1" s="69" t="s">
        <v>110</v>
      </c>
      <c r="M1" s="69"/>
      <c r="O1" s="69" t="s">
        <v>111</v>
      </c>
      <c r="P1" s="69"/>
      <c r="R1" s="69" t="s">
        <v>112</v>
      </c>
      <c r="S1" s="69"/>
      <c r="U1" s="69" t="s">
        <v>113</v>
      </c>
      <c r="V1" s="69"/>
      <c r="X1" s="69" t="s">
        <v>86</v>
      </c>
      <c r="Y1" s="69"/>
    </row>
    <row r="2" spans="1:25" ht="15.75">
      <c r="A2" s="11" t="s">
        <v>108</v>
      </c>
      <c r="C2" s="11" t="s">
        <v>96</v>
      </c>
      <c r="D2" s="11" t="s">
        <v>57</v>
      </c>
      <c r="F2" s="11" t="s">
        <v>56</v>
      </c>
      <c r="G2" s="11" t="s">
        <v>57</v>
      </c>
      <c r="I2" s="11" t="s">
        <v>56</v>
      </c>
      <c r="J2" s="11" t="s">
        <v>57</v>
      </c>
      <c r="L2" s="11" t="s">
        <v>56</v>
      </c>
      <c r="M2" s="11" t="s">
        <v>57</v>
      </c>
      <c r="O2" s="11" t="s">
        <v>56</v>
      </c>
      <c r="P2" s="11" t="s">
        <v>57</v>
      </c>
      <c r="R2" s="11" t="s">
        <v>114</v>
      </c>
      <c r="S2" s="11" t="s">
        <v>57</v>
      </c>
      <c r="U2" s="11" t="s">
        <v>114</v>
      </c>
      <c r="V2" s="11" t="s">
        <v>57</v>
      </c>
      <c r="X2" s="10" t="s">
        <v>57</v>
      </c>
      <c r="Y2" s="13" t="s">
        <v>121</v>
      </c>
    </row>
    <row r="3" spans="1:25" ht="15.75">
      <c r="A3" s="11" t="s">
        <v>109</v>
      </c>
      <c r="C3" s="12">
        <v>0</v>
      </c>
      <c r="D3" s="12">
        <v>5</v>
      </c>
      <c r="F3" s="11">
        <v>0</v>
      </c>
      <c r="G3" s="11">
        <v>5</v>
      </c>
      <c r="I3" s="11">
        <v>0</v>
      </c>
      <c r="J3" s="11">
        <v>5</v>
      </c>
      <c r="L3" s="11">
        <v>0</v>
      </c>
      <c r="M3" s="11">
        <v>1</v>
      </c>
      <c r="O3" s="11">
        <v>0</v>
      </c>
      <c r="P3" s="11">
        <v>1</v>
      </c>
      <c r="R3" s="11">
        <v>0</v>
      </c>
      <c r="S3" s="11">
        <v>5</v>
      </c>
      <c r="U3" s="11">
        <v>0</v>
      </c>
      <c r="V3" s="11">
        <v>5</v>
      </c>
      <c r="X3" s="14">
        <v>0</v>
      </c>
      <c r="Y3" s="17" t="s">
        <v>120</v>
      </c>
    </row>
    <row r="4" spans="3:25" ht="15.75">
      <c r="C4" s="12">
        <v>25</v>
      </c>
      <c r="D4" s="12">
        <v>4</v>
      </c>
      <c r="F4" s="11">
        <v>10</v>
      </c>
      <c r="G4" s="11">
        <v>4</v>
      </c>
      <c r="I4" s="11">
        <v>10</v>
      </c>
      <c r="J4" s="11">
        <v>4</v>
      </c>
      <c r="L4" s="11">
        <v>5</v>
      </c>
      <c r="M4" s="11">
        <v>2</v>
      </c>
      <c r="O4" s="11">
        <v>5</v>
      </c>
      <c r="P4" s="11">
        <v>2</v>
      </c>
      <c r="R4" s="11">
        <v>500</v>
      </c>
      <c r="S4" s="11">
        <v>4</v>
      </c>
      <c r="U4" s="11">
        <v>601</v>
      </c>
      <c r="V4" s="11">
        <v>4</v>
      </c>
      <c r="X4" s="14">
        <v>6</v>
      </c>
      <c r="Y4" s="18" t="s">
        <v>119</v>
      </c>
    </row>
    <row r="5" spans="3:25" ht="15.75">
      <c r="C5" s="12">
        <v>27</v>
      </c>
      <c r="D5" s="12">
        <v>3</v>
      </c>
      <c r="F5" s="11">
        <v>16</v>
      </c>
      <c r="G5" s="11">
        <v>3</v>
      </c>
      <c r="I5" s="11">
        <v>21</v>
      </c>
      <c r="J5" s="11">
        <v>3</v>
      </c>
      <c r="L5" s="11">
        <v>5.1</v>
      </c>
      <c r="M5" s="11">
        <v>3</v>
      </c>
      <c r="O5" s="11">
        <v>5.1</v>
      </c>
      <c r="P5" s="11">
        <v>3</v>
      </c>
      <c r="R5" s="11">
        <v>701</v>
      </c>
      <c r="S5" s="11">
        <v>3</v>
      </c>
      <c r="U5" s="11">
        <v>801</v>
      </c>
      <c r="V5" s="11">
        <v>3</v>
      </c>
      <c r="X5" s="14">
        <v>10</v>
      </c>
      <c r="Y5" s="19" t="s">
        <v>118</v>
      </c>
    </row>
    <row r="6" spans="3:25" ht="15.75">
      <c r="C6" s="12">
        <v>29</v>
      </c>
      <c r="D6" s="12">
        <v>2</v>
      </c>
      <c r="F6" s="11">
        <v>21</v>
      </c>
      <c r="G6" s="11">
        <v>2</v>
      </c>
      <c r="I6" s="11">
        <v>31</v>
      </c>
      <c r="J6" s="11">
        <v>2</v>
      </c>
      <c r="L6" s="11">
        <v>6.1</v>
      </c>
      <c r="M6" s="11">
        <v>4</v>
      </c>
      <c r="O6" s="11">
        <v>6.1</v>
      </c>
      <c r="P6" s="11">
        <v>4</v>
      </c>
      <c r="R6" s="11">
        <v>951</v>
      </c>
      <c r="S6" s="11">
        <v>2</v>
      </c>
      <c r="U6" s="11">
        <v>1101</v>
      </c>
      <c r="V6" s="11">
        <v>2</v>
      </c>
      <c r="X6" s="14">
        <v>13</v>
      </c>
      <c r="Y6" s="20" t="s">
        <v>117</v>
      </c>
    </row>
    <row r="7" spans="3:25" ht="15.75">
      <c r="C7" s="12">
        <v>31</v>
      </c>
      <c r="D7" s="12">
        <v>1</v>
      </c>
      <c r="F7" s="11">
        <v>31</v>
      </c>
      <c r="G7" s="11">
        <v>1</v>
      </c>
      <c r="I7" s="11">
        <v>41</v>
      </c>
      <c r="J7" s="11">
        <v>1</v>
      </c>
      <c r="L7" s="11">
        <v>7.1</v>
      </c>
      <c r="M7" s="11">
        <v>5</v>
      </c>
      <c r="O7" s="11">
        <v>6.6</v>
      </c>
      <c r="P7" s="11">
        <v>5</v>
      </c>
      <c r="R7" s="11">
        <v>1201</v>
      </c>
      <c r="S7" s="11">
        <v>1</v>
      </c>
      <c r="U7" s="11">
        <v>1401</v>
      </c>
      <c r="V7" s="11">
        <v>1</v>
      </c>
      <c r="X7" s="14">
        <v>17</v>
      </c>
      <c r="Y7" s="21" t="s">
        <v>17</v>
      </c>
    </row>
    <row r="8" spans="3:4" ht="15.75">
      <c r="C8" s="8"/>
      <c r="D8" s="8"/>
    </row>
    <row r="9" spans="3:4" ht="15.75">
      <c r="C9" s="8"/>
      <c r="D9" s="8"/>
    </row>
  </sheetData>
  <sheetProtection selectLockedCells="1" selectUnlockedCells="1"/>
  <mergeCells count="8">
    <mergeCell ref="U1:V1"/>
    <mergeCell ref="X1:Y1"/>
    <mergeCell ref="C1:D1"/>
    <mergeCell ref="F1:G1"/>
    <mergeCell ref="I1:J1"/>
    <mergeCell ref="L1:M1"/>
    <mergeCell ref="O1:P1"/>
    <mergeCell ref="R1:S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00390625" style="0" customWidth="1"/>
    <col min="4" max="4" width="15.00390625" style="0" customWidth="1"/>
  </cols>
  <sheetData>
    <row r="1" spans="1:8" ht="24">
      <c r="A1" s="22"/>
      <c r="B1" s="77" t="s">
        <v>19</v>
      </c>
      <c r="C1" s="77"/>
      <c r="D1" s="77"/>
      <c r="E1" s="22"/>
      <c r="F1" s="22"/>
      <c r="G1" s="22"/>
      <c r="H1" s="22"/>
    </row>
    <row r="2" spans="1:8" ht="15.75" thickBot="1">
      <c r="A2" s="22"/>
      <c r="B2" s="78" t="s">
        <v>20</v>
      </c>
      <c r="C2" s="78"/>
      <c r="D2" s="78"/>
      <c r="E2" s="22"/>
      <c r="F2" s="22"/>
      <c r="G2" s="22"/>
      <c r="H2" s="22"/>
    </row>
    <row r="3" spans="1:8" ht="16.5" thickBot="1">
      <c r="A3" s="22"/>
      <c r="B3" s="72" t="s">
        <v>21</v>
      </c>
      <c r="C3" s="72"/>
      <c r="D3" s="23"/>
      <c r="E3" s="24" t="s">
        <v>22</v>
      </c>
      <c r="F3" s="25"/>
      <c r="G3" s="26"/>
      <c r="H3" s="22"/>
    </row>
    <row r="4" spans="1:8" ht="16.5" thickBot="1">
      <c r="A4" s="22"/>
      <c r="B4" s="72" t="s">
        <v>23</v>
      </c>
      <c r="C4" s="72"/>
      <c r="D4" s="23"/>
      <c r="E4" s="73" t="s">
        <v>24</v>
      </c>
      <c r="F4" s="73"/>
      <c r="G4" s="26"/>
      <c r="H4" s="22"/>
    </row>
    <row r="5" spans="1:8" ht="15">
      <c r="A5" s="22"/>
      <c r="B5" s="74" t="s">
        <v>25</v>
      </c>
      <c r="C5" s="74"/>
      <c r="D5" s="74"/>
      <c r="E5" s="74"/>
      <c r="F5" s="74"/>
      <c r="G5" s="74"/>
      <c r="H5" s="22"/>
    </row>
    <row r="6" spans="1:8" ht="21">
      <c r="A6" s="22"/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2"/>
    </row>
    <row r="7" spans="1:8" ht="16.5">
      <c r="A7" s="22"/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2"/>
    </row>
    <row r="8" spans="1:8" ht="15">
      <c r="A8" s="22"/>
      <c r="B8" s="75" t="s">
        <v>32</v>
      </c>
      <c r="C8" s="75"/>
      <c r="D8" s="75"/>
      <c r="E8" s="75"/>
      <c r="F8" s="75"/>
      <c r="G8" s="75"/>
      <c r="H8" s="22"/>
    </row>
    <row r="9" spans="1:8" ht="21">
      <c r="A9" s="22"/>
      <c r="B9" s="29"/>
      <c r="C9" s="27">
        <v>1</v>
      </c>
      <c r="D9" s="27">
        <v>2</v>
      </c>
      <c r="E9" s="27">
        <v>3</v>
      </c>
      <c r="F9" s="27">
        <v>4</v>
      </c>
      <c r="G9" s="29"/>
      <c r="H9" s="22"/>
    </row>
    <row r="10" spans="1:8" ht="16.5">
      <c r="A10" s="22"/>
      <c r="B10" s="29"/>
      <c r="C10" s="28" t="s">
        <v>33</v>
      </c>
      <c r="D10" s="28" t="s">
        <v>34</v>
      </c>
      <c r="E10" s="28" t="s">
        <v>35</v>
      </c>
      <c r="F10" s="28" t="s">
        <v>36</v>
      </c>
      <c r="G10" s="29"/>
      <c r="H10" s="22"/>
    </row>
    <row r="11" spans="1:8" ht="21">
      <c r="A11" s="22"/>
      <c r="B11" s="30"/>
      <c r="C11" s="27">
        <v>5</v>
      </c>
      <c r="D11" s="27">
        <v>6</v>
      </c>
      <c r="E11" s="27">
        <v>7</v>
      </c>
      <c r="F11" s="27"/>
      <c r="G11" s="29"/>
      <c r="H11" s="22"/>
    </row>
    <row r="12" spans="1:8" ht="21">
      <c r="A12" s="22"/>
      <c r="B12" s="30"/>
      <c r="C12" s="28" t="s">
        <v>37</v>
      </c>
      <c r="D12" s="28" t="s">
        <v>38</v>
      </c>
      <c r="E12" s="28" t="s">
        <v>39</v>
      </c>
      <c r="F12" s="31"/>
      <c r="G12" s="29"/>
      <c r="H12" s="22"/>
    </row>
    <row r="13" spans="1:8" ht="21.75" thickBot="1">
      <c r="A13" s="22"/>
      <c r="B13" s="30"/>
      <c r="C13" s="32"/>
      <c r="D13" s="32"/>
      <c r="E13" s="32"/>
      <c r="F13" s="33"/>
      <c r="G13" s="29"/>
      <c r="H13" s="22"/>
    </row>
    <row r="14" spans="1:8" ht="18.75">
      <c r="A14" s="22"/>
      <c r="B14" s="76" t="s">
        <v>40</v>
      </c>
      <c r="C14" s="76"/>
      <c r="D14" s="76"/>
      <c r="E14" s="76"/>
      <c r="F14" s="76"/>
      <c r="G14" s="76"/>
      <c r="H14" s="22"/>
    </row>
    <row r="15" spans="1:8" ht="45">
      <c r="A15" s="22"/>
      <c r="B15" s="34"/>
      <c r="C15" s="35"/>
      <c r="D15" s="36" t="s">
        <v>41</v>
      </c>
      <c r="E15" s="36" t="s">
        <v>42</v>
      </c>
      <c r="F15" s="35"/>
      <c r="G15" s="37"/>
      <c r="H15" s="22"/>
    </row>
    <row r="16" spans="1:8" ht="33.75">
      <c r="A16" s="22"/>
      <c r="B16" s="38" t="s">
        <v>43</v>
      </c>
      <c r="C16" s="39" t="s">
        <v>44</v>
      </c>
      <c r="D16" s="40"/>
      <c r="E16" s="41"/>
      <c r="F16" s="42"/>
      <c r="G16" s="43" t="s">
        <v>45</v>
      </c>
      <c r="H16" s="22"/>
    </row>
    <row r="17" spans="1:8" ht="16.5">
      <c r="A17" s="22"/>
      <c r="B17" s="38" t="s">
        <v>46</v>
      </c>
      <c r="C17" s="44" t="s">
        <v>47</v>
      </c>
      <c r="D17" s="45"/>
      <c r="E17" s="46"/>
      <c r="F17" s="70" t="s">
        <v>48</v>
      </c>
      <c r="G17" s="43" t="s">
        <v>49</v>
      </c>
      <c r="H17" s="22"/>
    </row>
    <row r="18" spans="1:8" ht="16.5">
      <c r="A18" s="22"/>
      <c r="B18" s="38" t="s">
        <v>50</v>
      </c>
      <c r="C18" s="47"/>
      <c r="D18" s="71">
        <v>100</v>
      </c>
      <c r="E18" s="71"/>
      <c r="F18" s="70"/>
      <c r="G18" s="43" t="s">
        <v>51</v>
      </c>
      <c r="H18" s="22"/>
    </row>
    <row r="19" spans="1:8" ht="24">
      <c r="A19" s="22"/>
      <c r="B19" s="48"/>
      <c r="C19" s="49">
        <v>100</v>
      </c>
      <c r="D19" s="71"/>
      <c r="E19" s="71"/>
      <c r="F19" s="50"/>
      <c r="G19" s="51"/>
      <c r="H19" s="22"/>
    </row>
    <row r="20" spans="1:8" ht="24">
      <c r="A20" s="22"/>
      <c r="B20" s="52"/>
      <c r="C20" s="53"/>
      <c r="D20" s="54"/>
      <c r="E20" s="54"/>
      <c r="F20" s="55"/>
      <c r="G20" s="55"/>
      <c r="H20" s="22"/>
    </row>
    <row r="21" spans="1:8" ht="15">
      <c r="A21" s="22"/>
      <c r="B21" s="22"/>
      <c r="C21" s="22"/>
      <c r="D21" s="22"/>
      <c r="E21" s="22"/>
      <c r="F21" s="22"/>
      <c r="G21" s="22"/>
      <c r="H21" s="22"/>
    </row>
    <row r="22" spans="1:8" ht="24">
      <c r="A22" s="22"/>
      <c r="B22" s="77" t="s">
        <v>19</v>
      </c>
      <c r="C22" s="77"/>
      <c r="D22" s="77"/>
      <c r="E22" s="22"/>
      <c r="F22" s="22"/>
      <c r="G22" s="22"/>
      <c r="H22" s="22"/>
    </row>
    <row r="23" spans="1:8" ht="15.75" thickBot="1">
      <c r="A23" s="22"/>
      <c r="B23" s="78" t="s">
        <v>20</v>
      </c>
      <c r="C23" s="78"/>
      <c r="D23" s="78"/>
      <c r="E23" s="22"/>
      <c r="F23" s="22"/>
      <c r="G23" s="22"/>
      <c r="H23" s="56"/>
    </row>
    <row r="24" spans="1:8" ht="16.5" thickBot="1">
      <c r="A24" s="22"/>
      <c r="B24" s="72" t="s">
        <v>21</v>
      </c>
      <c r="C24" s="72"/>
      <c r="D24" s="23"/>
      <c r="E24" s="24" t="s">
        <v>22</v>
      </c>
      <c r="F24" s="25"/>
      <c r="G24" s="26"/>
      <c r="H24" s="56"/>
    </row>
    <row r="25" spans="1:8" ht="16.5" thickBot="1">
      <c r="A25" s="22"/>
      <c r="B25" s="72" t="s">
        <v>23</v>
      </c>
      <c r="C25" s="72"/>
      <c r="D25" s="23"/>
      <c r="E25" s="73" t="s">
        <v>24</v>
      </c>
      <c r="F25" s="73"/>
      <c r="G25" s="26"/>
      <c r="H25" s="56"/>
    </row>
    <row r="26" spans="1:8" ht="15.75">
      <c r="A26" s="32"/>
      <c r="B26" s="74" t="s">
        <v>25</v>
      </c>
      <c r="C26" s="74"/>
      <c r="D26" s="74"/>
      <c r="E26" s="74"/>
      <c r="F26" s="74"/>
      <c r="G26" s="74"/>
      <c r="H26" s="56"/>
    </row>
    <row r="27" spans="1:8" ht="21">
      <c r="A27" s="32"/>
      <c r="B27" s="27">
        <v>1</v>
      </c>
      <c r="C27" s="27">
        <v>2</v>
      </c>
      <c r="D27" s="27">
        <v>3</v>
      </c>
      <c r="E27" s="27">
        <v>4</v>
      </c>
      <c r="F27" s="27">
        <v>5</v>
      </c>
      <c r="G27" s="27">
        <v>6</v>
      </c>
      <c r="H27" s="56"/>
    </row>
    <row r="28" spans="1:8" ht="16.5">
      <c r="A28" s="22"/>
      <c r="B28" s="28" t="s">
        <v>26</v>
      </c>
      <c r="C28" s="28" t="s">
        <v>27</v>
      </c>
      <c r="D28" s="28" t="s">
        <v>28</v>
      </c>
      <c r="E28" s="28" t="s">
        <v>29</v>
      </c>
      <c r="F28" s="28" t="s">
        <v>30</v>
      </c>
      <c r="G28" s="28" t="s">
        <v>31</v>
      </c>
      <c r="H28" s="56"/>
    </row>
    <row r="29" spans="1:8" ht="15">
      <c r="A29" s="22"/>
      <c r="B29" s="75" t="s">
        <v>32</v>
      </c>
      <c r="C29" s="75"/>
      <c r="D29" s="75"/>
      <c r="E29" s="75"/>
      <c r="F29" s="75"/>
      <c r="G29" s="75"/>
      <c r="H29" s="56"/>
    </row>
    <row r="30" spans="1:8" ht="21">
      <c r="A30" s="22"/>
      <c r="B30" s="29"/>
      <c r="C30" s="27">
        <v>1</v>
      </c>
      <c r="D30" s="27">
        <v>2</v>
      </c>
      <c r="E30" s="27">
        <v>3</v>
      </c>
      <c r="F30" s="27">
        <v>4</v>
      </c>
      <c r="G30" s="29"/>
      <c r="H30" s="56"/>
    </row>
    <row r="31" spans="1:8" ht="16.5">
      <c r="A31" s="22"/>
      <c r="B31" s="29"/>
      <c r="C31" s="28" t="s">
        <v>33</v>
      </c>
      <c r="D31" s="28" t="s">
        <v>34</v>
      </c>
      <c r="E31" s="28" t="s">
        <v>35</v>
      </c>
      <c r="F31" s="28" t="s">
        <v>36</v>
      </c>
      <c r="G31" s="29"/>
      <c r="H31" s="56"/>
    </row>
    <row r="32" spans="1:8" ht="21">
      <c r="A32" s="22"/>
      <c r="B32" s="30"/>
      <c r="C32" s="27">
        <v>5</v>
      </c>
      <c r="D32" s="27">
        <v>6</v>
      </c>
      <c r="E32" s="27">
        <v>7</v>
      </c>
      <c r="F32" s="27"/>
      <c r="G32" s="29"/>
      <c r="H32" s="56"/>
    </row>
    <row r="33" spans="1:8" ht="21">
      <c r="A33" s="22"/>
      <c r="B33" s="30"/>
      <c r="C33" s="28" t="s">
        <v>37</v>
      </c>
      <c r="D33" s="28" t="s">
        <v>38</v>
      </c>
      <c r="E33" s="28" t="s">
        <v>39</v>
      </c>
      <c r="F33" s="31"/>
      <c r="G33" s="29"/>
      <c r="H33" s="56"/>
    </row>
    <row r="34" spans="1:8" ht="21.75" thickBot="1">
      <c r="A34" s="22"/>
      <c r="B34" s="30"/>
      <c r="C34" s="32"/>
      <c r="D34" s="32"/>
      <c r="E34" s="32"/>
      <c r="F34" s="33"/>
      <c r="G34" s="29"/>
      <c r="H34" s="56"/>
    </row>
    <row r="35" spans="1:8" ht="18.75">
      <c r="A35" s="22"/>
      <c r="B35" s="76" t="s">
        <v>40</v>
      </c>
      <c r="C35" s="76"/>
      <c r="D35" s="76"/>
      <c r="E35" s="76"/>
      <c r="F35" s="76"/>
      <c r="G35" s="76"/>
      <c r="H35" s="56"/>
    </row>
    <row r="36" spans="1:8" ht="45">
      <c r="A36" s="22"/>
      <c r="B36" s="34"/>
      <c r="C36" s="35"/>
      <c r="D36" s="36" t="s">
        <v>41</v>
      </c>
      <c r="E36" s="36" t="s">
        <v>42</v>
      </c>
      <c r="F36" s="35"/>
      <c r="G36" s="37"/>
      <c r="H36" s="56"/>
    </row>
    <row r="37" spans="1:8" ht="33.75">
      <c r="A37" s="22"/>
      <c r="B37" s="38" t="s">
        <v>43</v>
      </c>
      <c r="C37" s="39" t="s">
        <v>44</v>
      </c>
      <c r="D37" s="40"/>
      <c r="E37" s="41"/>
      <c r="F37" s="42"/>
      <c r="G37" s="43" t="s">
        <v>45</v>
      </c>
      <c r="H37" s="56"/>
    </row>
    <row r="38" spans="1:8" ht="16.5">
      <c r="A38" s="22"/>
      <c r="B38" s="38" t="s">
        <v>46</v>
      </c>
      <c r="C38" s="44" t="s">
        <v>47</v>
      </c>
      <c r="D38" s="45"/>
      <c r="E38" s="46"/>
      <c r="F38" s="70" t="s">
        <v>48</v>
      </c>
      <c r="G38" s="43" t="s">
        <v>49</v>
      </c>
      <c r="H38" s="56"/>
    </row>
    <row r="39" spans="1:8" ht="16.5">
      <c r="A39" s="22"/>
      <c r="B39" s="38" t="s">
        <v>50</v>
      </c>
      <c r="C39" s="47"/>
      <c r="D39" s="71">
        <v>100</v>
      </c>
      <c r="E39" s="71"/>
      <c r="F39" s="70"/>
      <c r="G39" s="43" t="s">
        <v>51</v>
      </c>
      <c r="H39" s="56"/>
    </row>
    <row r="40" spans="1:8" ht="24">
      <c r="A40" s="22"/>
      <c r="B40" s="48"/>
      <c r="C40" s="49">
        <v>100</v>
      </c>
      <c r="D40" s="71"/>
      <c r="E40" s="71"/>
      <c r="F40" s="50"/>
      <c r="G40" s="51"/>
      <c r="H40" s="56"/>
    </row>
    <row r="41" spans="1:8" ht="15">
      <c r="A41" s="22"/>
      <c r="B41" s="22"/>
      <c r="C41" s="22"/>
      <c r="D41" s="22"/>
      <c r="E41" s="22"/>
      <c r="F41" s="22"/>
      <c r="G41" s="22"/>
      <c r="H41" s="22"/>
    </row>
  </sheetData>
  <sheetProtection/>
  <mergeCells count="20">
    <mergeCell ref="B1:D1"/>
    <mergeCell ref="B2:D2"/>
    <mergeCell ref="B3:C3"/>
    <mergeCell ref="B4:C4"/>
    <mergeCell ref="E4:F4"/>
    <mergeCell ref="B5:G5"/>
    <mergeCell ref="B8:G8"/>
    <mergeCell ref="B14:G14"/>
    <mergeCell ref="F17:F18"/>
    <mergeCell ref="D18:E19"/>
    <mergeCell ref="B22:D22"/>
    <mergeCell ref="B23:D23"/>
    <mergeCell ref="F38:F39"/>
    <mergeCell ref="D39:E40"/>
    <mergeCell ref="B24:C24"/>
    <mergeCell ref="B25:C25"/>
    <mergeCell ref="E25:F25"/>
    <mergeCell ref="B26:G26"/>
    <mergeCell ref="B29:G29"/>
    <mergeCell ref="B35:G35"/>
  </mergeCells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Microsoft Office</cp:lastModifiedBy>
  <cp:lastPrinted>2014-04-23T09:07:18Z</cp:lastPrinted>
  <dcterms:created xsi:type="dcterms:W3CDTF">2014-04-23T09:06:36Z</dcterms:created>
  <dcterms:modified xsi:type="dcterms:W3CDTF">2024-02-05T06:32:00Z</dcterms:modified>
  <cp:category/>
  <cp:version/>
  <cp:contentType/>
  <cp:contentStatus/>
</cp:coreProperties>
</file>